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Master\A Steve\A USF18\Statistics\"/>
    </mc:Choice>
  </mc:AlternateContent>
  <xr:revisionPtr revIDLastSave="0" documentId="13_ncr:1_{B2DBE10A-F544-4BEC-AE28-C188F734778C}" xr6:coauthVersionLast="47" xr6:coauthVersionMax="47" xr10:uidLastSave="{00000000-0000-0000-0000-000000000000}"/>
  <bookViews>
    <workbookView xWindow="-98" yWindow="-98" windowWidth="23236" windowHeight="13875" xr2:uid="{C37EA3F1-13A5-449C-8621-AD2B88806764}"/>
  </bookViews>
  <sheets>
    <sheet name="Data to Publish" sheetId="9" r:id="rId1"/>
  </sheets>
  <externalReferences>
    <externalReference r:id="rId2"/>
  </externalReferences>
  <definedNames>
    <definedName name="_xlnm.Print_Area" localSheetId="0">'Data to Publish'!$E$3:$AF$106</definedName>
    <definedName name="_xlnm.Print_Titles" localSheetId="0">'Data to Publish'!$A:$D,'Data to Publish'!$1:$2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9" l="1"/>
  <c r="AB106" i="9"/>
  <c r="AC105" i="9"/>
  <c r="AB105" i="9"/>
  <c r="AC104" i="9"/>
  <c r="AB104" i="9"/>
  <c r="AC103" i="9"/>
  <c r="AB103" i="9"/>
  <c r="C101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8" i="9"/>
  <c r="AD67" i="9"/>
  <c r="AD66" i="9"/>
  <c r="AD65" i="9"/>
  <c r="AD64" i="9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D45" i="9"/>
  <c r="AD44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D4" i="9"/>
  <c r="AD3" i="9"/>
  <c r="P101" i="9" l="1"/>
  <c r="P102" i="9" s="1"/>
  <c r="AE104" i="9"/>
  <c r="AE106" i="9"/>
  <c r="AE103" i="9"/>
  <c r="AE105" i="9"/>
  <c r="L101" i="9"/>
  <c r="L102" i="9" s="1"/>
  <c r="M101" i="9"/>
  <c r="M102" i="9" s="1"/>
  <c r="N101" i="9"/>
  <c r="N102" i="9" s="1"/>
  <c r="O101" i="9"/>
  <c r="O102" i="9" s="1"/>
  <c r="AF103" i="9" l="1"/>
  <c r="AF104" i="9"/>
  <c r="Q101" i="9"/>
  <c r="Q10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</author>
  </authors>
  <commentList>
    <comment ref="J2" authorId="0" shapeId="0" xr:uid="{7B871130-C4B4-42A8-96B2-D6C5AFE44AFC}">
      <text>
        <r>
          <rPr>
            <sz val="9"/>
            <color indexed="81"/>
            <rFont val="Tahoma"/>
            <family val="2"/>
          </rPr>
          <t xml:space="preserve">Only if different from Sail Country
</t>
        </r>
      </text>
    </comment>
  </commentList>
</comments>
</file>

<file path=xl/sharedStrings.xml><?xml version="1.0" encoding="utf-8"?>
<sst xmlns="http://schemas.openxmlformats.org/spreadsheetml/2006/main" count="1997" uniqueCount="444">
  <si>
    <t>BRAND OF BOAT</t>
  </si>
  <si>
    <t>READY TO SAIL WEIGHT</t>
  </si>
  <si>
    <t>TOTAL</t>
  </si>
  <si>
    <t>COUNTRY</t>
  </si>
  <si>
    <t>SAIL NO</t>
  </si>
  <si>
    <t>BOAT MFG YEAR</t>
  </si>
  <si>
    <t>LAST NAME</t>
  </si>
  <si>
    <t>FIRST NAME</t>
  </si>
  <si>
    <t>HELM</t>
  </si>
  <si>
    <t>CREW</t>
  </si>
  <si>
    <t>GENDER</t>
  </si>
  <si>
    <t>WS PLAQUE # (or ISAF)</t>
  </si>
  <si>
    <t>BOAT INFORMATION</t>
  </si>
  <si>
    <t>MAIN SAILMAKER</t>
  </si>
  <si>
    <t>JIB SAILMAKER</t>
  </si>
  <si>
    <t>SPI SAILMAKER</t>
  </si>
  <si>
    <t>SAIL INFORMATION</t>
  </si>
  <si>
    <t>SAIL</t>
  </si>
  <si>
    <t>BOAT MODEL</t>
  </si>
  <si>
    <t>USA</t>
  </si>
  <si>
    <t>Guck</t>
  </si>
  <si>
    <t>Lars</t>
  </si>
  <si>
    <t>M</t>
  </si>
  <si>
    <t>Olin</t>
  </si>
  <si>
    <t>Nacra</t>
  </si>
  <si>
    <t>Evolution</t>
  </si>
  <si>
    <t>Performance</t>
  </si>
  <si>
    <t>DS</t>
  </si>
  <si>
    <t>Parent</t>
  </si>
  <si>
    <t>Ravi</t>
  </si>
  <si>
    <t>Lee</t>
  </si>
  <si>
    <t>Henry</t>
  </si>
  <si>
    <t>BOAT WEIGHT (KG)</t>
  </si>
  <si>
    <t>CREW WEIGHT (KG)</t>
  </si>
  <si>
    <t>MAIN TYPE</t>
  </si>
  <si>
    <t>C2</t>
  </si>
  <si>
    <t>Scorpion</t>
  </si>
  <si>
    <t>Windrush</t>
  </si>
  <si>
    <t>Cirrus</t>
  </si>
  <si>
    <t>Capricorn</t>
  </si>
  <si>
    <t>Akurra</t>
  </si>
  <si>
    <t>Ad</t>
  </si>
  <si>
    <t>Noordzij</t>
  </si>
  <si>
    <t>Maarten</t>
  </si>
  <si>
    <t>NED</t>
  </si>
  <si>
    <t>ARG</t>
  </si>
  <si>
    <t>Agustin</t>
  </si>
  <si>
    <t>Kervisky</t>
  </si>
  <si>
    <t>Benitez</t>
  </si>
  <si>
    <t>Juan Martin</t>
  </si>
  <si>
    <t>GER</t>
  </si>
  <si>
    <t>Alexander</t>
  </si>
  <si>
    <t>Wendeborn</t>
  </si>
  <si>
    <t>Editha</t>
  </si>
  <si>
    <t>Behem</t>
  </si>
  <si>
    <t>Andreas</t>
  </si>
  <si>
    <t>Gatzemeyer</t>
  </si>
  <si>
    <t>Ralf</t>
  </si>
  <si>
    <t>HUN</t>
  </si>
  <si>
    <t>Pfeningberger</t>
  </si>
  <si>
    <t>Andras</t>
  </si>
  <si>
    <t>Gerlits</t>
  </si>
  <si>
    <t>Attila</t>
  </si>
  <si>
    <t>BEL</t>
  </si>
  <si>
    <t>Bolle</t>
  </si>
  <si>
    <t>Annelies</t>
  </si>
  <si>
    <t>Muikku</t>
  </si>
  <si>
    <t>Braeken</t>
  </si>
  <si>
    <t>Wim</t>
  </si>
  <si>
    <t>FIN</t>
  </si>
  <si>
    <t>Anssi</t>
  </si>
  <si>
    <t>Hartas</t>
  </si>
  <si>
    <t>Olivier</t>
  </si>
  <si>
    <t>Baas</t>
  </si>
  <si>
    <t>Arjan</t>
  </si>
  <si>
    <t xml:space="preserve">Emma  </t>
  </si>
  <si>
    <t>Notghi</t>
  </si>
  <si>
    <t>Arman</t>
  </si>
  <si>
    <t>May</t>
  </si>
  <si>
    <t>Paulina</t>
  </si>
  <si>
    <t>van Welij</t>
  </si>
  <si>
    <t>FRA</t>
  </si>
  <si>
    <t>Boc-Ho</t>
  </si>
  <si>
    <t>Arthur</t>
  </si>
  <si>
    <t>Lefevre</t>
  </si>
  <si>
    <t>Laetitia</t>
  </si>
  <si>
    <t>Kreskai</t>
  </si>
  <si>
    <t>Bence</t>
  </si>
  <si>
    <t>Barnabas</t>
  </si>
  <si>
    <t>ESP</t>
  </si>
  <si>
    <t>007</t>
  </si>
  <si>
    <t>Baier</t>
  </si>
  <si>
    <t>Bob</t>
  </si>
  <si>
    <t>Marc</t>
  </si>
  <si>
    <t>AUS</t>
  </si>
  <si>
    <t>Burvill</t>
  </si>
  <si>
    <t>Brett</t>
  </si>
  <si>
    <t>Puttman</t>
  </si>
  <si>
    <t>Max</t>
  </si>
  <si>
    <t>Edge</t>
  </si>
  <si>
    <t>071</t>
  </si>
  <si>
    <t>Bader</t>
  </si>
  <si>
    <t>Cedric</t>
  </si>
  <si>
    <t>Peters</t>
  </si>
  <si>
    <t>Yves</t>
  </si>
  <si>
    <t>Donitzky</t>
  </si>
  <si>
    <t>Christian</t>
  </si>
  <si>
    <t>Elena</t>
  </si>
  <si>
    <t>Schutz</t>
  </si>
  <si>
    <t>Rumpf</t>
  </si>
  <si>
    <t>Stefan</t>
  </si>
  <si>
    <t>Vilate</t>
  </si>
  <si>
    <t>Dorbessan</t>
  </si>
  <si>
    <t>Octavio</t>
  </si>
  <si>
    <t>Gonzalez Smith</t>
  </si>
  <si>
    <t>Cruz</t>
  </si>
  <si>
    <t>Heuser</t>
  </si>
  <si>
    <t>Mariano</t>
  </si>
  <si>
    <t>Paysen</t>
  </si>
  <si>
    <t>Daniel</t>
  </si>
  <si>
    <t>Heinrich</t>
  </si>
  <si>
    <t>Nico</t>
  </si>
  <si>
    <t>GBR</t>
  </si>
  <si>
    <t>White</t>
  </si>
  <si>
    <t>David</t>
  </si>
  <si>
    <t>Smith</t>
  </si>
  <si>
    <t>Megan</t>
  </si>
  <si>
    <t>IRL</t>
  </si>
  <si>
    <t>McHugh</t>
  </si>
  <si>
    <t>Dermot</t>
  </si>
  <si>
    <t>Maurer</t>
  </si>
  <si>
    <t>Dieter</t>
  </si>
  <si>
    <t>Oldenburg</t>
  </si>
  <si>
    <t>Katrin</t>
  </si>
  <si>
    <t>Rejmak</t>
  </si>
  <si>
    <t>Marcin</t>
  </si>
  <si>
    <t>Bleiker</t>
  </si>
  <si>
    <t>Dirk</t>
  </si>
  <si>
    <t>Syring</t>
  </si>
  <si>
    <t>Fabian</t>
  </si>
  <si>
    <t>Kappengst</t>
  </si>
  <si>
    <t>Eckart</t>
  </si>
  <si>
    <t>Said</t>
  </si>
  <si>
    <t>Maximilian</t>
  </si>
  <si>
    <t>SWE</t>
  </si>
  <si>
    <t>Aberg</t>
  </si>
  <si>
    <t>Advin</t>
  </si>
  <si>
    <t>Norrby</t>
  </si>
  <si>
    <t>Theodor</t>
  </si>
  <si>
    <t>Dary</t>
  </si>
  <si>
    <t>Emeric</t>
  </si>
  <si>
    <t>Fanouillere</t>
  </si>
  <si>
    <t>Jarudd</t>
  </si>
  <si>
    <t>Emil</t>
  </si>
  <si>
    <t>Rosengren</t>
  </si>
  <si>
    <t>Rasmus</t>
  </si>
  <si>
    <t>Boulogne</t>
  </si>
  <si>
    <t>Emmanuel</t>
  </si>
  <si>
    <t>Marfaing</t>
  </si>
  <si>
    <t>Matthieu</t>
  </si>
  <si>
    <t>Karki</t>
  </si>
  <si>
    <t>Eppu</t>
  </si>
  <si>
    <t>001</t>
  </si>
  <si>
    <t>Migoya</t>
  </si>
  <si>
    <t>Torne</t>
  </si>
  <si>
    <t>Alberto</t>
  </si>
  <si>
    <t>Bosman</t>
  </si>
  <si>
    <t>Fernand</t>
  </si>
  <si>
    <t>van Dijk</t>
  </si>
  <si>
    <t>Roland</t>
  </si>
  <si>
    <t>Herson</t>
  </si>
  <si>
    <t>Florent</t>
  </si>
  <si>
    <t>Frefel</t>
  </si>
  <si>
    <t>Weigelt</t>
  </si>
  <si>
    <t>Frank</t>
  </si>
  <si>
    <t>Steffens</t>
  </si>
  <si>
    <t>Micha</t>
  </si>
  <si>
    <t>Gustafson</t>
  </si>
  <si>
    <t>Frederik</t>
  </si>
  <si>
    <t>Schreij</t>
  </si>
  <si>
    <t>Leonard</t>
  </si>
  <si>
    <t>Nordblom</t>
  </si>
  <si>
    <t>Niklas</t>
  </si>
  <si>
    <t>Langenbeck-Waldeck</t>
  </si>
  <si>
    <t>Garloff</t>
  </si>
  <si>
    <t>Banck</t>
  </si>
  <si>
    <t>05</t>
  </si>
  <si>
    <t>Colby</t>
  </si>
  <si>
    <t>Gavin</t>
  </si>
  <si>
    <t>Colman</t>
  </si>
  <si>
    <t>Kai</t>
  </si>
  <si>
    <t>Parker</t>
  </si>
  <si>
    <t>Kris</t>
  </si>
  <si>
    <t>Backmann</t>
  </si>
  <si>
    <t>Gerrit</t>
  </si>
  <si>
    <t>Packert</t>
  </si>
  <si>
    <t>Sandra</t>
  </si>
  <si>
    <t>Stoll</t>
  </si>
  <si>
    <t>Guntram</t>
  </si>
  <si>
    <t>Niemzik</t>
  </si>
  <si>
    <t>van Dam</t>
  </si>
  <si>
    <t>Hans</t>
  </si>
  <si>
    <t>Marius</t>
  </si>
  <si>
    <t>Sach</t>
  </si>
  <si>
    <t>Helge</t>
  </si>
  <si>
    <t>Brandstetter</t>
  </si>
  <si>
    <t>Hermann</t>
  </si>
  <si>
    <t>Schmidt</t>
  </si>
  <si>
    <t>Steffen</t>
  </si>
  <si>
    <t>Saura</t>
  </si>
  <si>
    <t>Ilkka</t>
  </si>
  <si>
    <t>Laukkanen</t>
  </si>
  <si>
    <t>Antti</t>
  </si>
  <si>
    <t>Lundqist</t>
  </si>
  <si>
    <t>Jacob</t>
  </si>
  <si>
    <t>Oscar</t>
  </si>
  <si>
    <t>Palmblad</t>
  </si>
  <si>
    <t>Jakob</t>
  </si>
  <si>
    <t>Wetterling</t>
  </si>
  <si>
    <t>DEN</t>
  </si>
  <si>
    <t>Hedmann</t>
  </si>
  <si>
    <t>Jan</t>
  </si>
  <si>
    <t>Wyon</t>
  </si>
  <si>
    <t>Penelope</t>
  </si>
  <si>
    <t>F</t>
  </si>
  <si>
    <t>Verherbrugge</t>
  </si>
  <si>
    <t>Jan-Willem</t>
  </si>
  <si>
    <t>Verschaeren</t>
  </si>
  <si>
    <t>Patrick</t>
  </si>
  <si>
    <t>013</t>
  </si>
  <si>
    <t>Wolters</t>
  </si>
  <si>
    <t>Jelte</t>
  </si>
  <si>
    <t>van Heuven</t>
  </si>
  <si>
    <t>Pamela</t>
  </si>
  <si>
    <t>Tonne</t>
  </si>
  <si>
    <t>Jens Uwe</t>
  </si>
  <si>
    <t>Scherf</t>
  </si>
  <si>
    <t>Lindstadt</t>
  </si>
  <si>
    <t>Jesse</t>
  </si>
  <si>
    <t>Sven</t>
  </si>
  <si>
    <t>Ochsenreiter</t>
  </si>
  <si>
    <t>Johannes</t>
  </si>
  <si>
    <t>Vercouteren</t>
  </si>
  <si>
    <t>Tina</t>
  </si>
  <si>
    <t>Sucic</t>
  </si>
  <si>
    <t>Juan Pablo</t>
  </si>
  <si>
    <t>Benitex</t>
  </si>
  <si>
    <t>Jan Cruz</t>
  </si>
  <si>
    <t>Szasz</t>
  </si>
  <si>
    <t>Kathrin</t>
  </si>
  <si>
    <t>Franke</t>
  </si>
  <si>
    <t>Peter</t>
  </si>
  <si>
    <t>POL</t>
  </si>
  <si>
    <t>Bassak</t>
  </si>
  <si>
    <t>Krysztof</t>
  </si>
  <si>
    <t>Sicinski</t>
  </si>
  <si>
    <t>Piotr</t>
  </si>
  <si>
    <t>Linder</t>
  </si>
  <si>
    <t>Brunnberg</t>
  </si>
  <si>
    <t>Erik</t>
  </si>
  <si>
    <t>Sengebusch</t>
  </si>
  <si>
    <t>Laura</t>
  </si>
  <si>
    <t>Burdon</t>
  </si>
  <si>
    <t>Liam</t>
  </si>
  <si>
    <t>Hobie</t>
  </si>
  <si>
    <t>Wildcat</t>
  </si>
  <si>
    <t>van Dalfsen</t>
  </si>
  <si>
    <t>Leon</t>
  </si>
  <si>
    <t>Daae</t>
  </si>
  <si>
    <t>Ludvig</t>
  </si>
  <si>
    <t>Goodall</t>
  </si>
  <si>
    <t>Mehling</t>
  </si>
  <si>
    <t>Manfred</t>
  </si>
  <si>
    <t>Stuffer</t>
  </si>
  <si>
    <t>Florian</t>
  </si>
  <si>
    <t>Wunderle</t>
  </si>
  <si>
    <t>Manuel</t>
  </si>
  <si>
    <t>Klaaijsen</t>
  </si>
  <si>
    <t>Markl</t>
  </si>
  <si>
    <t>Bergmann</t>
  </si>
  <si>
    <t>Infusion MK2</t>
  </si>
  <si>
    <t>Kesel</t>
  </si>
  <si>
    <t>Markus</t>
  </si>
  <si>
    <t>Groeneveld</t>
  </si>
  <si>
    <t>Guus</t>
  </si>
  <si>
    <t>Chavanon</t>
  </si>
  <si>
    <t>Martin</t>
  </si>
  <si>
    <t>Couraud</t>
  </si>
  <si>
    <t>Louis</t>
  </si>
  <si>
    <t>Friedrichsen</t>
  </si>
  <si>
    <t>Wendel</t>
  </si>
  <si>
    <t>Bjorn</t>
  </si>
  <si>
    <t>Zentner</t>
  </si>
  <si>
    <t>Finger</t>
  </si>
  <si>
    <t>Moritz</t>
  </si>
  <si>
    <t>Kreplin</t>
  </si>
  <si>
    <t>Martin-Sebastian</t>
  </si>
  <si>
    <t>Eggert</t>
  </si>
  <si>
    <t>Chevrier</t>
  </si>
  <si>
    <t>Matteo</t>
  </si>
  <si>
    <t>Cosse</t>
  </si>
  <si>
    <t>Gaspard</t>
  </si>
  <si>
    <t>ITA</t>
  </si>
  <si>
    <t>Fiorini</t>
  </si>
  <si>
    <t>Casamenti</t>
  </si>
  <si>
    <t>Lorenzo</t>
  </si>
  <si>
    <t>Monti</t>
  </si>
  <si>
    <t>Missiroli</t>
  </si>
  <si>
    <t>van Toorenburg</t>
  </si>
  <si>
    <t>Maud</t>
  </si>
  <si>
    <t>Gijsbers</t>
  </si>
  <si>
    <t>Theodoor</t>
  </si>
  <si>
    <t xml:space="preserve">Friedrich </t>
  </si>
  <si>
    <t>Elber</t>
  </si>
  <si>
    <t>Heiner</t>
  </si>
  <si>
    <t>Norup</t>
  </si>
  <si>
    <t>Michael</t>
  </si>
  <si>
    <t>Kaarsberg</t>
  </si>
  <si>
    <t>Raisanen</t>
  </si>
  <si>
    <t>Mikko</t>
  </si>
  <si>
    <t>Kirsikka</t>
  </si>
  <si>
    <t>Tammisto</t>
  </si>
  <si>
    <t>Nina</t>
  </si>
  <si>
    <t>Lotjonen</t>
  </si>
  <si>
    <t>Tuomas</t>
  </si>
  <si>
    <t>042</t>
  </si>
  <si>
    <t>Volker</t>
  </si>
  <si>
    <t>Pablo</t>
  </si>
  <si>
    <t>Polimeni</t>
  </si>
  <si>
    <t>Federico</t>
  </si>
  <si>
    <t>Demesmaeker</t>
  </si>
  <si>
    <t>Gilles</t>
  </si>
  <si>
    <t>Trojanowski</t>
  </si>
  <si>
    <t>Pawel</t>
  </si>
  <si>
    <t>Dorenbusch</t>
  </si>
  <si>
    <t>Sean</t>
  </si>
  <si>
    <t>Anino</t>
  </si>
  <si>
    <t>Pedro Armando</t>
  </si>
  <si>
    <t>Rosso</t>
  </si>
  <si>
    <t>Alejandro</t>
  </si>
  <si>
    <t>Frehland</t>
  </si>
  <si>
    <t>Raphael</t>
  </si>
  <si>
    <t>Melloh</t>
  </si>
  <si>
    <t>Legler</t>
  </si>
  <si>
    <t>Thomas</t>
  </si>
  <si>
    <t>van den Berg</t>
  </si>
  <si>
    <t>Griggel</t>
  </si>
  <si>
    <t>Lukas</t>
  </si>
  <si>
    <t>Fijnheer</t>
  </si>
  <si>
    <t>Robert</t>
  </si>
  <si>
    <t>Family Team</t>
  </si>
  <si>
    <t>Spaas</t>
  </si>
  <si>
    <t>Rolph</t>
  </si>
  <si>
    <t>Nijman</t>
  </si>
  <si>
    <t>EST</t>
  </si>
  <si>
    <t>049</t>
  </si>
  <si>
    <t>Siim</t>
  </si>
  <si>
    <t>Kookmaa</t>
  </si>
  <si>
    <t>Kristjan</t>
  </si>
  <si>
    <t>Skoog</t>
  </si>
  <si>
    <t>Simon</t>
  </si>
  <si>
    <t>Jonsson</t>
  </si>
  <si>
    <t>Cecilia</t>
  </si>
  <si>
    <t>Neudahl</t>
  </si>
  <si>
    <t>Pawelczyk</t>
  </si>
  <si>
    <t>Svenja</t>
  </si>
  <si>
    <t>Wich</t>
  </si>
  <si>
    <t>Fehrendt</t>
  </si>
  <si>
    <t>Hartwig</t>
  </si>
  <si>
    <t>Wolfer</t>
  </si>
  <si>
    <t>Tim</t>
  </si>
  <si>
    <t>Windrike</t>
  </si>
  <si>
    <t>Pippi</t>
  </si>
  <si>
    <t>Warnicke</t>
  </si>
  <si>
    <t>Ingmar</t>
  </si>
  <si>
    <t>Bojland</t>
  </si>
  <si>
    <t>Bruyneel</t>
  </si>
  <si>
    <t>Tom</t>
  </si>
  <si>
    <t>Coppens</t>
  </si>
  <si>
    <t>Toewe</t>
  </si>
  <si>
    <t>Torsten</t>
  </si>
  <si>
    <t>Feling</t>
  </si>
  <si>
    <t>Johan</t>
  </si>
  <si>
    <t>Noordhoff</t>
  </si>
  <si>
    <t>Tristan</t>
  </si>
  <si>
    <t>Becker</t>
  </si>
  <si>
    <t>Wik</t>
  </si>
  <si>
    <t>Willie</t>
  </si>
  <si>
    <t>van derl Poel</t>
  </si>
  <si>
    <t>Karel</t>
  </si>
  <si>
    <t>Rob</t>
  </si>
  <si>
    <t>Moerman</t>
  </si>
  <si>
    <t>Yes</t>
  </si>
  <si>
    <t>Women Team</t>
  </si>
  <si>
    <t>Mixed Team</t>
  </si>
  <si>
    <t>Male Team</t>
  </si>
  <si>
    <t>TEAM CATEGORIES</t>
  </si>
  <si>
    <t>Youth Team</t>
  </si>
  <si>
    <t>Masters Team</t>
  </si>
  <si>
    <t>Exploder</t>
  </si>
  <si>
    <t>CL</t>
  </si>
  <si>
    <t>MFG YEAR</t>
  </si>
  <si>
    <t>901</t>
  </si>
  <si>
    <t>Air Sails</t>
  </si>
  <si>
    <t>1D</t>
  </si>
  <si>
    <t>NA</t>
  </si>
  <si>
    <t>NextGen</t>
  </si>
  <si>
    <t>Kangaroo</t>
  </si>
  <si>
    <t>Cannot read</t>
  </si>
  <si>
    <t>Landenberg</t>
  </si>
  <si>
    <t>Northrop</t>
  </si>
  <si>
    <t>Sechausen</t>
  </si>
  <si>
    <t>Anton</t>
  </si>
  <si>
    <t>Oxo</t>
  </si>
  <si>
    <t>Doyle</t>
  </si>
  <si>
    <t>Thailand</t>
  </si>
  <si>
    <t>NATION</t>
  </si>
  <si>
    <t>Austria</t>
  </si>
  <si>
    <t>One Design</t>
  </si>
  <si>
    <t>van der Heijden</t>
  </si>
  <si>
    <t>Bilson</t>
  </si>
  <si>
    <t>R2</t>
  </si>
  <si>
    <t>Infusion MK3</t>
  </si>
  <si>
    <t>Karlsson</t>
  </si>
  <si>
    <t>Mischa</t>
  </si>
  <si>
    <t>Misch</t>
  </si>
  <si>
    <t>Ylanne</t>
  </si>
  <si>
    <t>Janne</t>
  </si>
  <si>
    <t>Tas</t>
  </si>
  <si>
    <t>CREW CORRECTOR WEIGHT</t>
  </si>
  <si>
    <t>Maivel</t>
  </si>
  <si>
    <t>FLEET</t>
  </si>
  <si>
    <t>Gold</t>
  </si>
  <si>
    <t>Silver</t>
  </si>
  <si>
    <t>BOAT CORRECTOR WEIGHT</t>
  </si>
  <si>
    <t>Percent:</t>
  </si>
  <si>
    <t>Maximum:</t>
  </si>
  <si>
    <t>Average:</t>
  </si>
  <si>
    <t>Median:</t>
  </si>
  <si>
    <t>Minimum:</t>
  </si>
  <si>
    <t>Sail Innovation</t>
  </si>
  <si>
    <t xml:space="preserve"> </t>
  </si>
  <si>
    <t>RESULTS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</si>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</sst>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0033C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9" fontId="3" fillId="0" borderId="0" xfId="1" applyFont="1" applyAlignment="1">
      <alignment horizontal="center"/>
    </xf>
    <xf numFmtId="0" fontId="4" fillId="0" borderId="0" xfId="0" quotePrefix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right"/>
    </xf>
    <xf numFmtId="2" fontId="4" fillId="0" borderId="0" xfId="0" applyNumberFormat="1" applyFont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E2C0BA"/>
      <color rgb="FFDFBD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%20Master\A%20Steve\A%20USF18\Statistics\Measurement%20Data%202024%20Worlds%20Ballena%20Alegra%20Spain%20Bad%20Sort%20Copy.xlsx" TargetMode="External"/><Relationship Id="rId1" Type="http://schemas.openxmlformats.org/officeDocument/2006/relationships/externalLinkPath" Target="Measurement%20Data%202024%20Worlds%20Ballena%20Alegra%20Spain%20Bad%20Sort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Data to Publish"/>
      <sheetName val="New Stickers"/>
      <sheetName val="Competitors"/>
      <sheetName val="Weight"/>
      <sheetName val="Boat Types"/>
      <sheetName val="Countries"/>
    </sheetNames>
    <sheetDataSet>
      <sheetData sheetId="0">
        <row r="176">
          <cell r="S176" t="str">
            <v>1st Time F18 Worlds Competitor</v>
          </cell>
          <cell r="V176">
            <v>70</v>
          </cell>
        </row>
        <row r="177">
          <cell r="S177" t="str">
            <v>Competed at Travemunde 2024</v>
          </cell>
          <cell r="V177">
            <v>96</v>
          </cell>
        </row>
        <row r="178">
          <cell r="S178" t="str">
            <v>Completed Other F18 Worlds</v>
          </cell>
          <cell r="V178">
            <v>96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01A7-D883-44EA-81D3-BE43F2D45C48}">
  <dimension ref="A1:AG107"/>
  <sheetViews>
    <sheetView tabSelected="1" workbookViewId="0">
      <pane xSplit="6" ySplit="2" topLeftCell="V3" activePane="bottomRight" state="frozen"/>
      <selection pane="topRight" activeCell="G1" sqref="G1"/>
      <selection pane="bottomLeft" activeCell="A3" sqref="A3"/>
      <selection pane="bottomRight" activeCell="AA5" sqref="AA5"/>
    </sheetView>
  </sheetViews>
  <sheetFormatPr defaultRowHeight="14.25" x14ac:dyDescent="0.45"/>
  <cols>
    <col min="1" max="1" width="7.53125" customWidth="1"/>
    <col min="2" max="2" width="7.1328125" style="26" bestFit="1" customWidth="1"/>
    <col min="3" max="3" width="10.73046875" style="5" bestFit="1" customWidth="1"/>
    <col min="4" max="4" width="6.9296875" style="5" customWidth="1"/>
    <col min="5" max="5" width="17.06640625" style="5" customWidth="1"/>
    <col min="6" max="6" width="13.265625" style="5" customWidth="1"/>
    <col min="7" max="7" width="9.46484375" style="5" customWidth="1"/>
    <col min="8" max="8" width="15.9296875" style="5" customWidth="1"/>
    <col min="9" max="9" width="20.06640625" style="5" customWidth="1"/>
    <col min="10" max="10" width="8" style="5" bestFit="1" customWidth="1"/>
    <col min="11" max="11" width="9.6640625" style="5" customWidth="1"/>
    <col min="12" max="12" width="8.33203125" style="5" customWidth="1"/>
    <col min="13" max="13" width="7.46484375" style="5" customWidth="1"/>
    <col min="14" max="14" width="8.73046875" style="5" customWidth="1"/>
    <col min="15" max="15" width="8" style="5" customWidth="1"/>
    <col min="16" max="16" width="6.796875" style="5" hidden="1" customWidth="1"/>
    <col min="17" max="17" width="9.53125" style="5" customWidth="1"/>
    <col min="18" max="18" width="10.265625" style="5" customWidth="1"/>
    <col min="19" max="19" width="13.265625" style="5" customWidth="1"/>
    <col min="20" max="20" width="9.3984375" style="6" customWidth="1"/>
    <col min="21" max="21" width="13.59765625" style="6" customWidth="1"/>
    <col min="22" max="22" width="13.59765625" style="5" customWidth="1"/>
    <col min="23" max="23" width="8.06640625" style="6" customWidth="1"/>
    <col min="24" max="24" width="7.265625" style="6" customWidth="1"/>
    <col min="25" max="25" width="12.6640625" style="5" customWidth="1"/>
    <col min="26" max="26" width="8.19921875" style="6" customWidth="1"/>
    <col min="27" max="27" width="13.265625" style="5" customWidth="1"/>
    <col min="28" max="28" width="8" style="6" customWidth="1"/>
    <col min="29" max="29" width="11.3984375" style="6" customWidth="1"/>
    <col min="30" max="30" width="13.6640625" customWidth="1"/>
    <col min="31" max="31" width="7.6640625" customWidth="1"/>
    <col min="32" max="32" width="13.6640625" customWidth="1"/>
    <col min="33" max="33" width="11.19921875" customWidth="1"/>
  </cols>
  <sheetData>
    <row r="1" spans="1:32" s="4" customFormat="1" ht="14.65" customHeight="1" thickBot="1" x14ac:dyDescent="0.5">
      <c r="A1" s="30" t="s">
        <v>442</v>
      </c>
      <c r="B1" s="31"/>
      <c r="C1" s="30" t="s">
        <v>17</v>
      </c>
      <c r="D1" s="31"/>
      <c r="E1" s="32" t="s">
        <v>8</v>
      </c>
      <c r="F1" s="30"/>
      <c r="G1" s="30"/>
      <c r="H1" s="32" t="s">
        <v>9</v>
      </c>
      <c r="I1" s="30"/>
      <c r="J1" s="30"/>
      <c r="K1" s="30"/>
      <c r="L1" s="37" t="s">
        <v>396</v>
      </c>
      <c r="M1" s="35"/>
      <c r="N1" s="35"/>
      <c r="O1" s="35"/>
      <c r="P1" s="35"/>
      <c r="Q1" s="36"/>
      <c r="R1" s="32" t="s">
        <v>12</v>
      </c>
      <c r="S1" s="30"/>
      <c r="T1" s="30"/>
      <c r="U1" s="31"/>
      <c r="V1" s="32" t="s">
        <v>16</v>
      </c>
      <c r="W1" s="30"/>
      <c r="X1" s="30"/>
      <c r="Y1" s="34"/>
      <c r="Z1" s="34"/>
      <c r="AA1" s="30"/>
      <c r="AB1" s="31"/>
      <c r="AC1" s="32" t="s">
        <v>32</v>
      </c>
      <c r="AD1" s="33"/>
      <c r="AE1" s="32" t="s">
        <v>33</v>
      </c>
      <c r="AF1" s="33"/>
    </row>
    <row r="2" spans="1:32" s="4" customFormat="1" ht="41.25" customHeight="1" thickBot="1" x14ac:dyDescent="0.5">
      <c r="A2" s="3" t="s">
        <v>431</v>
      </c>
      <c r="B2" s="2" t="s">
        <v>443</v>
      </c>
      <c r="C2" s="3" t="s">
        <v>3</v>
      </c>
      <c r="D2" s="2" t="s">
        <v>4</v>
      </c>
      <c r="E2" s="1" t="s">
        <v>6</v>
      </c>
      <c r="F2" s="3" t="s">
        <v>7</v>
      </c>
      <c r="G2" s="3" t="s">
        <v>10</v>
      </c>
      <c r="H2" s="1" t="s">
        <v>6</v>
      </c>
      <c r="I2" s="3" t="s">
        <v>7</v>
      </c>
      <c r="J2" s="3" t="s">
        <v>416</v>
      </c>
      <c r="K2" s="2" t="s">
        <v>10</v>
      </c>
      <c r="L2" s="3" t="s">
        <v>398</v>
      </c>
      <c r="M2" s="3" t="s">
        <v>397</v>
      </c>
      <c r="N2" s="3" t="s">
        <v>350</v>
      </c>
      <c r="O2" s="3" t="s">
        <v>393</v>
      </c>
      <c r="P2" s="3" t="s">
        <v>395</v>
      </c>
      <c r="Q2" s="3" t="s">
        <v>394</v>
      </c>
      <c r="R2" s="1" t="s">
        <v>0</v>
      </c>
      <c r="S2" s="3" t="s">
        <v>18</v>
      </c>
      <c r="T2" s="3" t="s">
        <v>5</v>
      </c>
      <c r="U2" s="3" t="s">
        <v>11</v>
      </c>
      <c r="V2" s="1" t="s">
        <v>13</v>
      </c>
      <c r="W2" s="3" t="s">
        <v>401</v>
      </c>
      <c r="X2" s="2" t="s">
        <v>34</v>
      </c>
      <c r="Y2" s="1" t="s">
        <v>14</v>
      </c>
      <c r="Z2" s="3" t="s">
        <v>401</v>
      </c>
      <c r="AA2" s="3" t="s">
        <v>15</v>
      </c>
      <c r="AB2" s="2" t="s">
        <v>401</v>
      </c>
      <c r="AC2" s="3" t="s">
        <v>1</v>
      </c>
      <c r="AD2" s="2" t="s">
        <v>434</v>
      </c>
      <c r="AE2" s="3" t="s">
        <v>2</v>
      </c>
      <c r="AF2" s="2" t="s">
        <v>429</v>
      </c>
    </row>
    <row r="3" spans="1:32" x14ac:dyDescent="0.45">
      <c r="A3" s="6" t="s">
        <v>432</v>
      </c>
      <c r="B3" s="26">
        <v>1</v>
      </c>
      <c r="C3" s="6" t="s">
        <v>144</v>
      </c>
      <c r="D3" s="6">
        <v>141</v>
      </c>
      <c r="E3" s="5" t="s">
        <v>152</v>
      </c>
      <c r="F3" s="5" t="s">
        <v>153</v>
      </c>
      <c r="G3" s="6" t="s">
        <v>22</v>
      </c>
      <c r="H3" s="5" t="s">
        <v>154</v>
      </c>
      <c r="I3" s="5" t="s">
        <v>155</v>
      </c>
      <c r="K3" s="6" t="s">
        <v>22</v>
      </c>
      <c r="L3" s="7" t="s">
        <v>441</v>
      </c>
      <c r="M3" s="7" t="s">
        <v>441</v>
      </c>
      <c r="N3" s="7" t="s">
        <v>441</v>
      </c>
      <c r="O3" s="7" t="s">
        <v>441</v>
      </c>
      <c r="P3" s="7" t="s">
        <v>392</v>
      </c>
      <c r="Q3" s="7" t="s">
        <v>441</v>
      </c>
      <c r="R3" s="5" t="s">
        <v>399</v>
      </c>
      <c r="S3" s="5" t="s">
        <v>36</v>
      </c>
      <c r="T3" s="6">
        <v>2018</v>
      </c>
      <c r="U3" s="6">
        <v>1193</v>
      </c>
      <c r="V3" s="5" t="s">
        <v>404</v>
      </c>
      <c r="W3" s="6">
        <v>2022</v>
      </c>
      <c r="X3" s="6" t="s">
        <v>27</v>
      </c>
      <c r="Y3" s="5" t="s">
        <v>404</v>
      </c>
      <c r="Z3" s="6">
        <v>2023</v>
      </c>
      <c r="AA3" s="5" t="s">
        <v>404</v>
      </c>
      <c r="AB3" s="6">
        <v>2023</v>
      </c>
      <c r="AC3" s="6">
        <v>180.6</v>
      </c>
      <c r="AD3" s="8">
        <f t="shared" ref="AD3:AD34" si="0">IF(AC3&gt;180,0,IF(AC3&gt;0,180-AC3," "))</f>
        <v>0</v>
      </c>
      <c r="AE3" s="19">
        <v>151.69999999999999</v>
      </c>
      <c r="AF3" s="19">
        <v>0</v>
      </c>
    </row>
    <row r="4" spans="1:32" x14ac:dyDescent="0.45">
      <c r="A4" s="6" t="s">
        <v>432</v>
      </c>
      <c r="B4" s="26">
        <v>2</v>
      </c>
      <c r="C4" s="6" t="s">
        <v>94</v>
      </c>
      <c r="D4" s="12" t="s">
        <v>186</v>
      </c>
      <c r="E4" s="5" t="s">
        <v>187</v>
      </c>
      <c r="F4" s="5" t="s">
        <v>188</v>
      </c>
      <c r="G4" s="6" t="s">
        <v>22</v>
      </c>
      <c r="H4" s="5" t="s">
        <v>189</v>
      </c>
      <c r="I4" s="5" t="s">
        <v>190</v>
      </c>
      <c r="K4" s="6" t="s">
        <v>22</v>
      </c>
      <c r="L4" s="7" t="s">
        <v>441</v>
      </c>
      <c r="M4" s="7" t="s">
        <v>441</v>
      </c>
      <c r="N4" s="7" t="s">
        <v>441</v>
      </c>
      <c r="O4" s="7" t="s">
        <v>441</v>
      </c>
      <c r="P4" s="7" t="s">
        <v>392</v>
      </c>
      <c r="Q4" s="7" t="s">
        <v>441</v>
      </c>
      <c r="R4" s="5" t="s">
        <v>399</v>
      </c>
      <c r="S4" s="5" t="s">
        <v>36</v>
      </c>
      <c r="T4" s="6">
        <v>2022</v>
      </c>
      <c r="U4" s="6">
        <v>1392</v>
      </c>
      <c r="V4" s="5" t="s">
        <v>404</v>
      </c>
      <c r="W4" s="6">
        <v>2022</v>
      </c>
      <c r="X4" s="6" t="s">
        <v>27</v>
      </c>
      <c r="Y4" s="5" t="s">
        <v>404</v>
      </c>
      <c r="Z4" s="6">
        <v>2022</v>
      </c>
      <c r="AA4" s="5" t="s">
        <v>404</v>
      </c>
      <c r="AB4" s="6">
        <v>2023</v>
      </c>
      <c r="AC4" s="6">
        <v>173.4</v>
      </c>
      <c r="AD4" s="25">
        <f t="shared" si="0"/>
        <v>6.5999999999999943</v>
      </c>
      <c r="AE4" s="9">
        <v>167.2</v>
      </c>
      <c r="AF4" s="19">
        <v>0</v>
      </c>
    </row>
    <row r="5" spans="1:32" x14ac:dyDescent="0.45">
      <c r="A5" s="6" t="s">
        <v>432</v>
      </c>
      <c r="B5" s="26">
        <v>3</v>
      </c>
      <c r="C5" s="6" t="s">
        <v>94</v>
      </c>
      <c r="D5" s="6">
        <v>3</v>
      </c>
      <c r="E5" s="5" t="s">
        <v>95</v>
      </c>
      <c r="F5" s="5" t="s">
        <v>96</v>
      </c>
      <c r="G5" s="6" t="s">
        <v>22</v>
      </c>
      <c r="H5" s="5" t="s">
        <v>97</v>
      </c>
      <c r="I5" s="5" t="s">
        <v>98</v>
      </c>
      <c r="K5" s="6" t="s">
        <v>22</v>
      </c>
      <c r="L5" s="7" t="s">
        <v>441</v>
      </c>
      <c r="M5" s="7" t="s">
        <v>441</v>
      </c>
      <c r="N5" s="7" t="s">
        <v>441</v>
      </c>
      <c r="O5" s="7" t="s">
        <v>441</v>
      </c>
      <c r="P5" s="7" t="s">
        <v>392</v>
      </c>
      <c r="Q5" s="7" t="s">
        <v>441</v>
      </c>
      <c r="R5" s="5" t="s">
        <v>37</v>
      </c>
      <c r="S5" s="5" t="s">
        <v>99</v>
      </c>
      <c r="T5" s="6">
        <v>2023</v>
      </c>
      <c r="U5" s="6">
        <v>1344</v>
      </c>
      <c r="V5" s="5" t="s">
        <v>406</v>
      </c>
      <c r="W5" s="6">
        <v>2023</v>
      </c>
      <c r="X5" s="6" t="s">
        <v>27</v>
      </c>
      <c r="Y5" s="5" t="s">
        <v>406</v>
      </c>
      <c r="Z5" s="6">
        <v>2023</v>
      </c>
      <c r="AA5" s="5" t="s">
        <v>406</v>
      </c>
      <c r="AB5" s="6">
        <v>2023</v>
      </c>
      <c r="AC5" s="6">
        <v>179</v>
      </c>
      <c r="AD5" s="25">
        <f t="shared" si="0"/>
        <v>1</v>
      </c>
      <c r="AE5" s="9">
        <v>155.60000000000002</v>
      </c>
      <c r="AF5" s="19">
        <v>0</v>
      </c>
    </row>
    <row r="6" spans="1:32" x14ac:dyDescent="0.45">
      <c r="A6" s="6" t="s">
        <v>432</v>
      </c>
      <c r="B6" s="26">
        <v>4</v>
      </c>
      <c r="C6" s="6" t="s">
        <v>81</v>
      </c>
      <c r="D6" s="12" t="s">
        <v>100</v>
      </c>
      <c r="E6" s="5" t="s">
        <v>101</v>
      </c>
      <c r="F6" s="5" t="s">
        <v>102</v>
      </c>
      <c r="G6" s="6" t="s">
        <v>22</v>
      </c>
      <c r="H6" s="5" t="s">
        <v>103</v>
      </c>
      <c r="I6" s="5" t="s">
        <v>104</v>
      </c>
      <c r="K6" s="6" t="s">
        <v>22</v>
      </c>
      <c r="L6" s="7" t="s">
        <v>441</v>
      </c>
      <c r="M6" s="7" t="s">
        <v>441</v>
      </c>
      <c r="N6" s="7" t="s">
        <v>441</v>
      </c>
      <c r="O6" s="7" t="s">
        <v>441</v>
      </c>
      <c r="P6" s="7" t="s">
        <v>392</v>
      </c>
      <c r="Q6" s="7" t="s">
        <v>441</v>
      </c>
      <c r="R6" s="5" t="s">
        <v>24</v>
      </c>
      <c r="S6" s="5" t="s">
        <v>25</v>
      </c>
      <c r="T6" s="6">
        <v>2022</v>
      </c>
      <c r="U6" s="6">
        <v>1430</v>
      </c>
      <c r="V6" s="5" t="s">
        <v>26</v>
      </c>
      <c r="W6" s="6">
        <v>2022</v>
      </c>
      <c r="X6" s="6" t="s">
        <v>27</v>
      </c>
      <c r="Y6" s="5" t="s">
        <v>26</v>
      </c>
      <c r="Z6" s="6">
        <v>2023</v>
      </c>
      <c r="AA6" s="5" t="s">
        <v>26</v>
      </c>
      <c r="AB6" s="6">
        <v>2022</v>
      </c>
      <c r="AC6" s="6">
        <v>180.15</v>
      </c>
      <c r="AD6" s="8">
        <f t="shared" si="0"/>
        <v>0</v>
      </c>
      <c r="AE6" s="19">
        <v>149.19999999999999</v>
      </c>
      <c r="AF6" s="25">
        <v>0.25</v>
      </c>
    </row>
    <row r="7" spans="1:32" x14ac:dyDescent="0.45">
      <c r="A7" s="6" t="s">
        <v>432</v>
      </c>
      <c r="B7" s="26">
        <v>5</v>
      </c>
      <c r="C7" s="6" t="s">
        <v>63</v>
      </c>
      <c r="D7" s="6">
        <v>1</v>
      </c>
      <c r="E7" s="5" t="s">
        <v>330</v>
      </c>
      <c r="F7" s="5" t="s">
        <v>228</v>
      </c>
      <c r="G7" s="6" t="s">
        <v>22</v>
      </c>
      <c r="H7" s="5" t="s">
        <v>428</v>
      </c>
      <c r="I7" s="5" t="s">
        <v>331</v>
      </c>
      <c r="K7" s="6" t="s">
        <v>22</v>
      </c>
      <c r="L7" s="7" t="s">
        <v>441</v>
      </c>
      <c r="M7" s="7" t="s">
        <v>441</v>
      </c>
      <c r="N7" s="7" t="s">
        <v>441</v>
      </c>
      <c r="O7" s="7" t="s">
        <v>441</v>
      </c>
      <c r="P7" s="7" t="s">
        <v>392</v>
      </c>
      <c r="Q7" s="7" t="s">
        <v>441</v>
      </c>
      <c r="R7" s="5" t="s">
        <v>270</v>
      </c>
      <c r="S7" s="5" t="s">
        <v>40</v>
      </c>
      <c r="T7" s="6">
        <v>2022</v>
      </c>
      <c r="U7" s="6">
        <v>1494</v>
      </c>
      <c r="V7" s="5" t="s">
        <v>270</v>
      </c>
      <c r="W7" s="6">
        <v>2023</v>
      </c>
      <c r="X7" s="6" t="s">
        <v>27</v>
      </c>
      <c r="Y7" s="5" t="s">
        <v>270</v>
      </c>
      <c r="Z7" s="6">
        <v>2023</v>
      </c>
      <c r="AA7" s="5" t="s">
        <v>270</v>
      </c>
      <c r="AB7" s="6">
        <v>2023</v>
      </c>
      <c r="AC7" s="6">
        <v>180</v>
      </c>
      <c r="AD7" s="8">
        <f t="shared" si="0"/>
        <v>0</v>
      </c>
      <c r="AE7" s="9">
        <v>164.39999999999998</v>
      </c>
      <c r="AF7" s="19">
        <v>0</v>
      </c>
    </row>
    <row r="8" spans="1:32" x14ac:dyDescent="0.45">
      <c r="A8" s="6" t="s">
        <v>432</v>
      </c>
      <c r="B8" s="26">
        <v>6</v>
      </c>
      <c r="C8" s="6" t="s">
        <v>44</v>
      </c>
      <c r="D8" s="6">
        <v>77</v>
      </c>
      <c r="E8" s="5" t="s">
        <v>200</v>
      </c>
      <c r="F8" s="5" t="s">
        <v>201</v>
      </c>
      <c r="G8" s="6" t="s">
        <v>22</v>
      </c>
      <c r="H8" s="5" t="s">
        <v>200</v>
      </c>
      <c r="I8" s="5" t="s">
        <v>202</v>
      </c>
      <c r="K8" s="6" t="s">
        <v>22</v>
      </c>
      <c r="L8" s="7" t="s">
        <v>441</v>
      </c>
      <c r="M8" s="7" t="s">
        <v>441</v>
      </c>
      <c r="N8" s="7" t="s">
        <v>392</v>
      </c>
      <c r="O8" s="7" t="s">
        <v>441</v>
      </c>
      <c r="P8" s="7" t="s">
        <v>392</v>
      </c>
      <c r="Q8" s="7" t="s">
        <v>441</v>
      </c>
      <c r="R8" s="5" t="s">
        <v>270</v>
      </c>
      <c r="S8" s="5" t="s">
        <v>40</v>
      </c>
      <c r="T8" s="6">
        <v>2023</v>
      </c>
      <c r="U8" s="6">
        <v>1492</v>
      </c>
      <c r="V8" s="5" t="s">
        <v>270</v>
      </c>
      <c r="W8" s="6">
        <v>2020</v>
      </c>
      <c r="X8" s="6" t="s">
        <v>27</v>
      </c>
      <c r="Y8" s="5" t="s">
        <v>270</v>
      </c>
      <c r="Z8" s="6">
        <v>2023</v>
      </c>
      <c r="AA8" s="5" t="s">
        <v>270</v>
      </c>
      <c r="AB8" s="6">
        <v>2023</v>
      </c>
      <c r="AC8" s="6">
        <v>181.7</v>
      </c>
      <c r="AD8" s="8">
        <f t="shared" si="0"/>
        <v>0</v>
      </c>
      <c r="AE8" s="19">
        <v>151.57999999999998</v>
      </c>
      <c r="AF8" s="19">
        <v>0</v>
      </c>
    </row>
    <row r="9" spans="1:32" x14ac:dyDescent="0.45">
      <c r="A9" s="6" t="s">
        <v>432</v>
      </c>
      <c r="B9" s="26">
        <v>7</v>
      </c>
      <c r="C9" s="6" t="s">
        <v>89</v>
      </c>
      <c r="D9" s="12" t="s">
        <v>325</v>
      </c>
      <c r="E9" s="5" t="s">
        <v>326</v>
      </c>
      <c r="F9" s="5" t="s">
        <v>327</v>
      </c>
      <c r="G9" s="6" t="s">
        <v>22</v>
      </c>
      <c r="H9" s="5" t="s">
        <v>328</v>
      </c>
      <c r="I9" s="5" t="s">
        <v>329</v>
      </c>
      <c r="K9" s="6" t="s">
        <v>22</v>
      </c>
      <c r="L9" s="7" t="s">
        <v>441</v>
      </c>
      <c r="M9" s="7" t="s">
        <v>441</v>
      </c>
      <c r="N9" s="7" t="s">
        <v>441</v>
      </c>
      <c r="O9" s="7" t="s">
        <v>441</v>
      </c>
      <c r="P9" s="7" t="s">
        <v>392</v>
      </c>
      <c r="Q9" s="7" t="s">
        <v>441</v>
      </c>
      <c r="R9" s="5" t="s">
        <v>270</v>
      </c>
      <c r="S9" s="5" t="s">
        <v>40</v>
      </c>
      <c r="T9" s="6">
        <v>2022</v>
      </c>
      <c r="U9" s="6">
        <v>1459</v>
      </c>
      <c r="V9" s="5" t="s">
        <v>270</v>
      </c>
      <c r="W9" s="6">
        <v>2022</v>
      </c>
      <c r="X9" s="6" t="s">
        <v>27</v>
      </c>
      <c r="Y9" s="5" t="s">
        <v>270</v>
      </c>
      <c r="Z9" s="6">
        <v>2022</v>
      </c>
      <c r="AA9" s="5" t="s">
        <v>270</v>
      </c>
      <c r="AB9" s="6">
        <v>2022</v>
      </c>
      <c r="AC9" s="6">
        <v>182</v>
      </c>
      <c r="AD9" s="8">
        <f t="shared" si="0"/>
        <v>0</v>
      </c>
      <c r="AE9" s="9">
        <v>158.80000000000001</v>
      </c>
      <c r="AF9" s="19">
        <v>0</v>
      </c>
    </row>
    <row r="10" spans="1:32" x14ac:dyDescent="0.45">
      <c r="A10" s="6" t="s">
        <v>432</v>
      </c>
      <c r="B10" s="26">
        <v>8</v>
      </c>
      <c r="C10" s="6" t="s">
        <v>19</v>
      </c>
      <c r="D10" s="6">
        <v>1</v>
      </c>
      <c r="E10" s="5" t="s">
        <v>28</v>
      </c>
      <c r="F10" s="5" t="s">
        <v>29</v>
      </c>
      <c r="G10" s="6" t="s">
        <v>22</v>
      </c>
      <c r="H10" s="11" t="s">
        <v>30</v>
      </c>
      <c r="I10" s="11" t="s">
        <v>31</v>
      </c>
      <c r="J10" s="11"/>
      <c r="K10" s="6" t="s">
        <v>22</v>
      </c>
      <c r="L10" s="7" t="s">
        <v>441</v>
      </c>
      <c r="M10" s="7" t="s">
        <v>441</v>
      </c>
      <c r="N10" s="7" t="s">
        <v>441</v>
      </c>
      <c r="O10" s="7" t="s">
        <v>441</v>
      </c>
      <c r="P10" s="7" t="s">
        <v>392</v>
      </c>
      <c r="Q10" s="7" t="s">
        <v>441</v>
      </c>
      <c r="R10" s="5" t="s">
        <v>24</v>
      </c>
      <c r="S10" s="5" t="s">
        <v>25</v>
      </c>
      <c r="T10" s="6">
        <v>2023</v>
      </c>
      <c r="U10" s="6">
        <v>1436</v>
      </c>
      <c r="V10" s="5" t="s">
        <v>26</v>
      </c>
      <c r="W10" s="6">
        <v>2023</v>
      </c>
      <c r="X10" s="6" t="s">
        <v>27</v>
      </c>
      <c r="Y10" s="5" t="s">
        <v>26</v>
      </c>
      <c r="Z10" s="6">
        <v>2023</v>
      </c>
      <c r="AA10" s="5" t="s">
        <v>26</v>
      </c>
      <c r="AB10" s="6">
        <v>2023</v>
      </c>
      <c r="AC10" s="6">
        <v>182.75</v>
      </c>
      <c r="AD10" s="8">
        <f t="shared" si="0"/>
        <v>0</v>
      </c>
      <c r="AE10" s="19">
        <v>155.1</v>
      </c>
      <c r="AF10" s="19">
        <v>0</v>
      </c>
    </row>
    <row r="11" spans="1:32" x14ac:dyDescent="0.45">
      <c r="A11" s="6" t="s">
        <v>432</v>
      </c>
      <c r="B11" s="26">
        <v>9</v>
      </c>
      <c r="C11" s="6" t="s">
        <v>50</v>
      </c>
      <c r="D11" s="6">
        <v>374</v>
      </c>
      <c r="E11" s="5" t="s">
        <v>203</v>
      </c>
      <c r="F11" s="5" t="s">
        <v>204</v>
      </c>
      <c r="G11" s="6" t="s">
        <v>22</v>
      </c>
      <c r="H11" s="5" t="s">
        <v>203</v>
      </c>
      <c r="I11" s="5" t="s">
        <v>106</v>
      </c>
      <c r="K11" s="6" t="s">
        <v>22</v>
      </c>
      <c r="L11" s="7" t="s">
        <v>392</v>
      </c>
      <c r="M11" s="7" t="s">
        <v>441</v>
      </c>
      <c r="N11" s="7" t="s">
        <v>392</v>
      </c>
      <c r="O11" s="7" t="s">
        <v>441</v>
      </c>
      <c r="P11" s="7" t="s">
        <v>392</v>
      </c>
      <c r="Q11" s="7" t="s">
        <v>441</v>
      </c>
      <c r="R11" s="5" t="s">
        <v>270</v>
      </c>
      <c r="S11" s="5" t="s">
        <v>40</v>
      </c>
      <c r="T11" s="6">
        <v>2022</v>
      </c>
      <c r="U11" s="6">
        <v>1414</v>
      </c>
      <c r="V11" s="5" t="s">
        <v>270</v>
      </c>
      <c r="W11" s="6">
        <v>2023</v>
      </c>
      <c r="X11" s="6" t="s">
        <v>27</v>
      </c>
      <c r="Y11" s="5" t="s">
        <v>270</v>
      </c>
      <c r="Z11" s="6">
        <v>2023</v>
      </c>
      <c r="AA11" s="5" t="s">
        <v>270</v>
      </c>
      <c r="AB11" s="6">
        <v>2023</v>
      </c>
      <c r="AC11" s="6">
        <v>182.5</v>
      </c>
      <c r="AD11" s="8">
        <f t="shared" si="0"/>
        <v>0</v>
      </c>
      <c r="AE11" s="19">
        <v>147</v>
      </c>
      <c r="AF11" s="19">
        <v>0</v>
      </c>
    </row>
    <row r="12" spans="1:32" x14ac:dyDescent="0.45">
      <c r="A12" s="6" t="s">
        <v>432</v>
      </c>
      <c r="B12" s="26">
        <v>10</v>
      </c>
      <c r="C12" s="6" t="s">
        <v>81</v>
      </c>
      <c r="D12" s="12">
        <v>5</v>
      </c>
      <c r="E12" s="5" t="s">
        <v>298</v>
      </c>
      <c r="F12" s="5" t="s">
        <v>299</v>
      </c>
      <c r="G12" s="6" t="s">
        <v>22</v>
      </c>
      <c r="H12" s="5" t="s">
        <v>300</v>
      </c>
      <c r="I12" s="5" t="s">
        <v>301</v>
      </c>
      <c r="K12" s="6" t="s">
        <v>22</v>
      </c>
      <c r="L12" s="7" t="s">
        <v>441</v>
      </c>
      <c r="M12" s="7" t="s">
        <v>441</v>
      </c>
      <c r="N12" s="7" t="s">
        <v>441</v>
      </c>
      <c r="O12" s="7" t="s">
        <v>441</v>
      </c>
      <c r="P12" s="7" t="s">
        <v>392</v>
      </c>
      <c r="Q12" s="7" t="s">
        <v>441</v>
      </c>
      <c r="R12" s="5" t="s">
        <v>399</v>
      </c>
      <c r="S12" s="5" t="s">
        <v>36</v>
      </c>
      <c r="T12" s="6">
        <v>2019</v>
      </c>
      <c r="U12" s="6">
        <v>1202</v>
      </c>
      <c r="V12" s="5" t="s">
        <v>440</v>
      </c>
      <c r="W12" s="6">
        <v>2019</v>
      </c>
      <c r="X12" s="6" t="s">
        <v>27</v>
      </c>
      <c r="Y12" s="5" t="s">
        <v>440</v>
      </c>
      <c r="Z12" s="6">
        <v>2019</v>
      </c>
      <c r="AA12" s="5" t="s">
        <v>440</v>
      </c>
      <c r="AB12" s="6">
        <v>2019</v>
      </c>
      <c r="AC12" s="6">
        <v>180.7</v>
      </c>
      <c r="AD12" s="8">
        <f t="shared" si="0"/>
        <v>0</v>
      </c>
      <c r="AE12" s="19">
        <v>158.69999999999999</v>
      </c>
      <c r="AF12" s="19">
        <v>0</v>
      </c>
    </row>
    <row r="13" spans="1:32" x14ac:dyDescent="0.45">
      <c r="A13" s="6" t="s">
        <v>432</v>
      </c>
      <c r="B13" s="26">
        <v>11</v>
      </c>
      <c r="C13" s="6" t="s">
        <v>81</v>
      </c>
      <c r="D13" s="6">
        <v>7</v>
      </c>
      <c r="E13" s="5" t="s">
        <v>149</v>
      </c>
      <c r="F13" s="5" t="s">
        <v>150</v>
      </c>
      <c r="G13" s="6" t="s">
        <v>22</v>
      </c>
      <c r="H13" s="5" t="s">
        <v>151</v>
      </c>
      <c r="I13" s="5" t="s">
        <v>124</v>
      </c>
      <c r="K13" s="6" t="s">
        <v>22</v>
      </c>
      <c r="L13" s="7" t="s">
        <v>441</v>
      </c>
      <c r="M13" s="7" t="s">
        <v>441</v>
      </c>
      <c r="N13" s="7" t="s">
        <v>441</v>
      </c>
      <c r="O13" s="7" t="s">
        <v>441</v>
      </c>
      <c r="P13" s="7" t="s">
        <v>392</v>
      </c>
      <c r="Q13" s="7" t="s">
        <v>441</v>
      </c>
      <c r="R13" s="5" t="s">
        <v>270</v>
      </c>
      <c r="S13" s="5" t="s">
        <v>40</v>
      </c>
      <c r="T13" s="6">
        <v>2023</v>
      </c>
      <c r="U13" s="6">
        <v>1472</v>
      </c>
      <c r="V13" s="5" t="s">
        <v>270</v>
      </c>
      <c r="W13" s="6">
        <v>2023</v>
      </c>
      <c r="X13" s="6" t="s">
        <v>27</v>
      </c>
      <c r="Y13" s="5" t="s">
        <v>270</v>
      </c>
      <c r="Z13" s="6">
        <v>2023</v>
      </c>
      <c r="AA13" s="5" t="s">
        <v>270</v>
      </c>
      <c r="AB13" s="6">
        <v>2023</v>
      </c>
      <c r="AC13" s="6">
        <v>183.4</v>
      </c>
      <c r="AD13" s="8">
        <f t="shared" si="0"/>
        <v>0</v>
      </c>
      <c r="AE13" s="9">
        <v>159.9</v>
      </c>
      <c r="AF13" s="19">
        <v>0</v>
      </c>
    </row>
    <row r="14" spans="1:32" x14ac:dyDescent="0.45">
      <c r="A14" s="6" t="s">
        <v>432</v>
      </c>
      <c r="B14" s="26">
        <v>12</v>
      </c>
      <c r="C14" s="6" t="s">
        <v>45</v>
      </c>
      <c r="D14" s="6">
        <v>11</v>
      </c>
      <c r="E14" s="5" t="s">
        <v>114</v>
      </c>
      <c r="F14" s="5" t="s">
        <v>115</v>
      </c>
      <c r="G14" s="6" t="s">
        <v>22</v>
      </c>
      <c r="H14" s="5" t="s">
        <v>116</v>
      </c>
      <c r="I14" s="5" t="s">
        <v>117</v>
      </c>
      <c r="K14" s="6" t="s">
        <v>22</v>
      </c>
      <c r="L14" s="7" t="s">
        <v>441</v>
      </c>
      <c r="M14" s="7" t="s">
        <v>441</v>
      </c>
      <c r="N14" s="7" t="s">
        <v>441</v>
      </c>
      <c r="O14" s="7" t="s">
        <v>441</v>
      </c>
      <c r="P14" s="7" t="s">
        <v>392</v>
      </c>
      <c r="Q14" s="7" t="s">
        <v>441</v>
      </c>
      <c r="R14" s="5" t="s">
        <v>399</v>
      </c>
      <c r="S14" s="5" t="s">
        <v>36</v>
      </c>
      <c r="T14" s="6">
        <v>2021</v>
      </c>
      <c r="U14" s="6">
        <v>1427</v>
      </c>
      <c r="V14" s="5" t="s">
        <v>404</v>
      </c>
      <c r="W14" s="6">
        <v>2022</v>
      </c>
      <c r="X14" s="6" t="s">
        <v>27</v>
      </c>
      <c r="Y14" s="5" t="s">
        <v>404</v>
      </c>
      <c r="Z14" s="6">
        <v>2022</v>
      </c>
      <c r="AA14" s="5" t="s">
        <v>404</v>
      </c>
      <c r="AB14" s="6">
        <v>2023</v>
      </c>
      <c r="AC14" s="6">
        <v>185.85</v>
      </c>
      <c r="AD14" s="8">
        <f t="shared" si="0"/>
        <v>0</v>
      </c>
      <c r="AE14" s="9">
        <v>158.5</v>
      </c>
      <c r="AF14" s="19">
        <v>0</v>
      </c>
    </row>
    <row r="15" spans="1:32" x14ac:dyDescent="0.45">
      <c r="A15" s="6" t="s">
        <v>432</v>
      </c>
      <c r="B15" s="26">
        <v>13</v>
      </c>
      <c r="C15" s="6" t="s">
        <v>302</v>
      </c>
      <c r="D15" s="6">
        <v>11</v>
      </c>
      <c r="E15" s="5" t="s">
        <v>303</v>
      </c>
      <c r="F15" s="5" t="s">
        <v>299</v>
      </c>
      <c r="G15" s="6" t="s">
        <v>22</v>
      </c>
      <c r="H15" s="5" t="s">
        <v>304</v>
      </c>
      <c r="I15" s="5" t="s">
        <v>305</v>
      </c>
      <c r="K15" s="6" t="s">
        <v>22</v>
      </c>
      <c r="L15" s="7" t="s">
        <v>441</v>
      </c>
      <c r="M15" s="7" t="s">
        <v>441</v>
      </c>
      <c r="N15" s="7" t="s">
        <v>441</v>
      </c>
      <c r="O15" s="7" t="s">
        <v>441</v>
      </c>
      <c r="P15" s="7" t="s">
        <v>392</v>
      </c>
      <c r="Q15" s="7" t="s">
        <v>441</v>
      </c>
      <c r="R15" s="5" t="s">
        <v>399</v>
      </c>
      <c r="S15" s="5" t="s">
        <v>36</v>
      </c>
      <c r="T15" s="6">
        <v>2021</v>
      </c>
      <c r="U15" s="6">
        <v>1375</v>
      </c>
      <c r="V15" s="5" t="s">
        <v>404</v>
      </c>
      <c r="W15" s="6">
        <v>2022</v>
      </c>
      <c r="X15" s="6" t="s">
        <v>27</v>
      </c>
      <c r="Y15" s="5" t="s">
        <v>404</v>
      </c>
      <c r="Z15" s="6">
        <v>2023</v>
      </c>
      <c r="AA15" s="5" t="s">
        <v>404</v>
      </c>
      <c r="AB15" s="6">
        <v>2023</v>
      </c>
      <c r="AC15" s="6">
        <v>181</v>
      </c>
      <c r="AD15" s="8">
        <f t="shared" si="0"/>
        <v>0</v>
      </c>
      <c r="AE15" s="19">
        <v>150.10000000000002</v>
      </c>
      <c r="AF15" s="19">
        <v>0</v>
      </c>
    </row>
    <row r="16" spans="1:32" x14ac:dyDescent="0.45">
      <c r="A16" s="6" t="s">
        <v>432</v>
      </c>
      <c r="B16" s="26">
        <v>14</v>
      </c>
      <c r="C16" s="6" t="s">
        <v>45</v>
      </c>
      <c r="D16" s="6">
        <v>100</v>
      </c>
      <c r="E16" s="5" t="s">
        <v>244</v>
      </c>
      <c r="F16" s="5" t="s">
        <v>245</v>
      </c>
      <c r="G16" s="6" t="s">
        <v>22</v>
      </c>
      <c r="H16" s="5" t="s">
        <v>246</v>
      </c>
      <c r="I16" s="5" t="s">
        <v>247</v>
      </c>
      <c r="K16" s="6" t="s">
        <v>22</v>
      </c>
      <c r="L16" s="7" t="s">
        <v>441</v>
      </c>
      <c r="M16" s="7" t="s">
        <v>441</v>
      </c>
      <c r="N16" s="7" t="s">
        <v>441</v>
      </c>
      <c r="O16" s="7" t="s">
        <v>441</v>
      </c>
      <c r="P16" s="7" t="s">
        <v>392</v>
      </c>
      <c r="Q16" s="7" t="s">
        <v>441</v>
      </c>
      <c r="R16" s="5" t="s">
        <v>399</v>
      </c>
      <c r="S16" s="5" t="s">
        <v>36</v>
      </c>
      <c r="T16" s="6">
        <v>2022</v>
      </c>
      <c r="U16" s="6">
        <v>1391</v>
      </c>
      <c r="V16" s="5" t="s">
        <v>409</v>
      </c>
      <c r="W16" s="6">
        <v>2022</v>
      </c>
      <c r="X16" s="6" t="s">
        <v>27</v>
      </c>
      <c r="Y16" s="5" t="s">
        <v>440</v>
      </c>
      <c r="Z16" s="6">
        <v>2012</v>
      </c>
      <c r="AA16" s="5" t="s">
        <v>404</v>
      </c>
      <c r="AB16" s="6">
        <v>2023</v>
      </c>
      <c r="AC16" s="6">
        <v>174.6</v>
      </c>
      <c r="AD16" s="25">
        <f t="shared" si="0"/>
        <v>5.4000000000000057</v>
      </c>
      <c r="AE16" s="9">
        <v>158.69999999999999</v>
      </c>
      <c r="AF16" s="19">
        <v>0</v>
      </c>
    </row>
    <row r="17" spans="1:33" x14ac:dyDescent="0.45">
      <c r="A17" s="6" t="s">
        <v>432</v>
      </c>
      <c r="B17" s="26">
        <v>15</v>
      </c>
      <c r="C17" s="6" t="s">
        <v>50</v>
      </c>
      <c r="D17" s="6">
        <v>26</v>
      </c>
      <c r="E17" s="5" t="s">
        <v>237</v>
      </c>
      <c r="F17" s="5" t="s">
        <v>238</v>
      </c>
      <c r="G17" s="6" t="s">
        <v>22</v>
      </c>
      <c r="H17" s="5" t="s">
        <v>237</v>
      </c>
      <c r="I17" s="5" t="s">
        <v>239</v>
      </c>
      <c r="K17" s="6" t="s">
        <v>22</v>
      </c>
      <c r="L17" s="7" t="s">
        <v>441</v>
      </c>
      <c r="M17" s="7" t="s">
        <v>441</v>
      </c>
      <c r="N17" s="7" t="s">
        <v>392</v>
      </c>
      <c r="O17" s="7" t="s">
        <v>441</v>
      </c>
      <c r="P17" s="7" t="s">
        <v>392</v>
      </c>
      <c r="Q17" s="7" t="s">
        <v>441</v>
      </c>
      <c r="R17" s="5" t="s">
        <v>24</v>
      </c>
      <c r="S17" s="5" t="s">
        <v>25</v>
      </c>
      <c r="T17" s="6">
        <v>2023</v>
      </c>
      <c r="U17" s="6">
        <v>1329</v>
      </c>
      <c r="V17" s="5" t="s">
        <v>407</v>
      </c>
      <c r="W17" s="6">
        <v>2023</v>
      </c>
      <c r="X17" s="6" t="s">
        <v>27</v>
      </c>
      <c r="Y17" s="5" t="s">
        <v>407</v>
      </c>
      <c r="Z17" s="6">
        <v>2023</v>
      </c>
      <c r="AA17" s="5" t="s">
        <v>407</v>
      </c>
      <c r="AB17" s="6">
        <v>2023</v>
      </c>
      <c r="AC17" s="6">
        <v>180</v>
      </c>
      <c r="AD17" s="8">
        <f t="shared" si="0"/>
        <v>0</v>
      </c>
      <c r="AE17" s="19">
        <v>149.4</v>
      </c>
      <c r="AF17" s="19">
        <v>0.29999999999999716</v>
      </c>
    </row>
    <row r="18" spans="1:33" x14ac:dyDescent="0.45">
      <c r="A18" s="6" t="s">
        <v>432</v>
      </c>
      <c r="B18" s="26">
        <v>16</v>
      </c>
      <c r="C18" s="6" t="s">
        <v>94</v>
      </c>
      <c r="D18" s="6">
        <v>532</v>
      </c>
      <c r="E18" s="5" t="s">
        <v>191</v>
      </c>
      <c r="F18" s="5" t="s">
        <v>188</v>
      </c>
      <c r="G18" s="6" t="s">
        <v>22</v>
      </c>
      <c r="H18" s="5" t="s">
        <v>420</v>
      </c>
      <c r="I18" s="5" t="s">
        <v>192</v>
      </c>
      <c r="K18" s="6" t="s">
        <v>22</v>
      </c>
      <c r="L18" s="7" t="s">
        <v>441</v>
      </c>
      <c r="M18" s="7" t="s">
        <v>441</v>
      </c>
      <c r="N18" s="7" t="s">
        <v>441</v>
      </c>
      <c r="O18" s="7" t="s">
        <v>441</v>
      </c>
      <c r="P18" s="7" t="s">
        <v>392</v>
      </c>
      <c r="Q18" s="7" t="s">
        <v>441</v>
      </c>
      <c r="R18" s="5" t="s">
        <v>37</v>
      </c>
      <c r="S18" s="5" t="s">
        <v>99</v>
      </c>
      <c r="T18" s="6">
        <v>2022</v>
      </c>
      <c r="U18" s="6">
        <v>1350</v>
      </c>
      <c r="V18" s="5" t="s">
        <v>406</v>
      </c>
      <c r="W18" s="6">
        <v>2023</v>
      </c>
      <c r="X18" s="6" t="s">
        <v>27</v>
      </c>
      <c r="Y18" s="5" t="s">
        <v>406</v>
      </c>
      <c r="Z18" s="6">
        <v>2023</v>
      </c>
      <c r="AA18" s="5" t="s">
        <v>406</v>
      </c>
      <c r="AB18" s="6">
        <v>2023</v>
      </c>
      <c r="AC18" s="6">
        <v>178.5</v>
      </c>
      <c r="AD18" s="25">
        <f t="shared" si="0"/>
        <v>1.5</v>
      </c>
      <c r="AE18" s="9">
        <v>167.60000000000002</v>
      </c>
      <c r="AF18" s="19">
        <v>0</v>
      </c>
    </row>
    <row r="19" spans="1:33" x14ac:dyDescent="0.45">
      <c r="A19" s="6" t="s">
        <v>432</v>
      </c>
      <c r="B19" s="26">
        <v>17</v>
      </c>
      <c r="C19" s="6" t="s">
        <v>144</v>
      </c>
      <c r="D19" s="6">
        <v>111</v>
      </c>
      <c r="E19" s="5" t="s">
        <v>213</v>
      </c>
      <c r="F19" s="5" t="s">
        <v>214</v>
      </c>
      <c r="G19" s="6" t="s">
        <v>22</v>
      </c>
      <c r="H19" s="5" t="s">
        <v>213</v>
      </c>
      <c r="I19" s="5" t="s">
        <v>215</v>
      </c>
      <c r="K19" s="6" t="s">
        <v>22</v>
      </c>
      <c r="L19" s="7" t="s">
        <v>441</v>
      </c>
      <c r="M19" s="7" t="s">
        <v>441</v>
      </c>
      <c r="N19" s="7" t="s">
        <v>392</v>
      </c>
      <c r="O19" s="7" t="s">
        <v>441</v>
      </c>
      <c r="P19" s="7" t="s">
        <v>392</v>
      </c>
      <c r="Q19" s="7" t="s">
        <v>441</v>
      </c>
      <c r="R19" s="5" t="s">
        <v>270</v>
      </c>
      <c r="S19" s="5" t="s">
        <v>40</v>
      </c>
      <c r="T19" s="6">
        <v>2023</v>
      </c>
      <c r="U19" s="6">
        <v>1496</v>
      </c>
      <c r="V19" s="5" t="s">
        <v>270</v>
      </c>
      <c r="W19" s="6">
        <v>2023</v>
      </c>
      <c r="X19" s="6" t="s">
        <v>27</v>
      </c>
      <c r="Y19" s="5" t="s">
        <v>270</v>
      </c>
      <c r="Z19" s="6">
        <v>2023</v>
      </c>
      <c r="AA19" s="5" t="s">
        <v>270</v>
      </c>
      <c r="AB19" s="6">
        <v>2023</v>
      </c>
      <c r="AC19" s="6">
        <v>184</v>
      </c>
      <c r="AD19" s="8">
        <f t="shared" si="0"/>
        <v>0</v>
      </c>
      <c r="AE19" s="19">
        <v>156.19999999999999</v>
      </c>
      <c r="AF19" s="19">
        <v>0</v>
      </c>
    </row>
    <row r="20" spans="1:33" x14ac:dyDescent="0.45">
      <c r="A20" s="6" t="s">
        <v>432</v>
      </c>
      <c r="B20" s="26">
        <v>18</v>
      </c>
      <c r="C20" s="6" t="s">
        <v>19</v>
      </c>
      <c r="D20" s="6">
        <v>2</v>
      </c>
      <c r="E20" s="5" t="s">
        <v>20</v>
      </c>
      <c r="F20" s="5" t="s">
        <v>21</v>
      </c>
      <c r="G20" s="6" t="s">
        <v>22</v>
      </c>
      <c r="H20" s="5" t="s">
        <v>20</v>
      </c>
      <c r="I20" s="5" t="s">
        <v>23</v>
      </c>
      <c r="K20" s="6" t="s">
        <v>22</v>
      </c>
      <c r="L20" s="7" t="s">
        <v>441</v>
      </c>
      <c r="M20" s="7" t="s">
        <v>441</v>
      </c>
      <c r="N20" s="7" t="s">
        <v>392</v>
      </c>
      <c r="O20" s="7" t="s">
        <v>441</v>
      </c>
      <c r="P20" s="7" t="s">
        <v>392</v>
      </c>
      <c r="Q20" s="7" t="s">
        <v>441</v>
      </c>
      <c r="R20" s="5" t="s">
        <v>24</v>
      </c>
      <c r="S20" s="5" t="s">
        <v>25</v>
      </c>
      <c r="T20" s="6">
        <v>2021</v>
      </c>
      <c r="U20" s="6">
        <v>1360</v>
      </c>
      <c r="V20" s="5" t="s">
        <v>26</v>
      </c>
      <c r="W20" s="6">
        <v>2023</v>
      </c>
      <c r="X20" s="6" t="s">
        <v>27</v>
      </c>
      <c r="Y20" s="5" t="s">
        <v>26</v>
      </c>
      <c r="Z20" s="6">
        <v>2023</v>
      </c>
      <c r="AA20" s="5" t="s">
        <v>26</v>
      </c>
      <c r="AB20" s="6">
        <v>2022</v>
      </c>
      <c r="AC20" s="6">
        <v>182.45</v>
      </c>
      <c r="AD20" s="8">
        <f t="shared" si="0"/>
        <v>0</v>
      </c>
      <c r="AE20" s="19">
        <v>156.10000000000002</v>
      </c>
      <c r="AF20" s="19">
        <v>0</v>
      </c>
    </row>
    <row r="21" spans="1:33" x14ac:dyDescent="0.45">
      <c r="A21" s="6" t="s">
        <v>432</v>
      </c>
      <c r="B21" s="26">
        <v>19</v>
      </c>
      <c r="C21" s="6" t="s">
        <v>144</v>
      </c>
      <c r="D21" s="6">
        <v>838</v>
      </c>
      <c r="E21" s="5" t="s">
        <v>359</v>
      </c>
      <c r="F21" s="5" t="s">
        <v>360</v>
      </c>
      <c r="G21" s="6" t="s">
        <v>22</v>
      </c>
      <c r="H21" s="5" t="s">
        <v>361</v>
      </c>
      <c r="I21" s="5" t="s">
        <v>362</v>
      </c>
      <c r="K21" s="6" t="s">
        <v>224</v>
      </c>
      <c r="L21" s="7" t="s">
        <v>441</v>
      </c>
      <c r="M21" s="7" t="s">
        <v>441</v>
      </c>
      <c r="N21" s="7" t="s">
        <v>441</v>
      </c>
      <c r="O21" s="7" t="s">
        <v>441</v>
      </c>
      <c r="P21" s="7" t="s">
        <v>441</v>
      </c>
      <c r="Q21" s="7" t="s">
        <v>392</v>
      </c>
      <c r="R21" s="5" t="s">
        <v>270</v>
      </c>
      <c r="S21" s="5" t="s">
        <v>40</v>
      </c>
      <c r="T21" s="6">
        <v>2023</v>
      </c>
      <c r="U21" s="6">
        <v>1505</v>
      </c>
      <c r="V21" s="5" t="s">
        <v>270</v>
      </c>
      <c r="W21" s="6">
        <v>2023</v>
      </c>
      <c r="X21" s="6" t="s">
        <v>27</v>
      </c>
      <c r="Y21" s="5" t="s">
        <v>270</v>
      </c>
      <c r="Z21" s="6">
        <v>2023</v>
      </c>
      <c r="AA21" s="5" t="s">
        <v>270</v>
      </c>
      <c r="AB21" s="6">
        <v>2023</v>
      </c>
      <c r="AC21" s="6">
        <v>180.5</v>
      </c>
      <c r="AD21" s="8">
        <f t="shared" si="0"/>
        <v>0</v>
      </c>
      <c r="AE21" s="19">
        <v>143.39999999999998</v>
      </c>
      <c r="AF21" s="25">
        <v>2.8000000000000114</v>
      </c>
      <c r="AG21" s="20"/>
    </row>
    <row r="22" spans="1:33" x14ac:dyDescent="0.45">
      <c r="A22" s="6" t="s">
        <v>432</v>
      </c>
      <c r="B22" s="26">
        <v>20</v>
      </c>
      <c r="C22" s="6" t="s">
        <v>50</v>
      </c>
      <c r="D22" s="6">
        <v>15</v>
      </c>
      <c r="E22" s="5" t="s">
        <v>91</v>
      </c>
      <c r="F22" s="5" t="s">
        <v>92</v>
      </c>
      <c r="G22" s="6" t="s">
        <v>22</v>
      </c>
      <c r="H22" s="5" t="s">
        <v>91</v>
      </c>
      <c r="I22" s="5" t="s">
        <v>93</v>
      </c>
      <c r="K22" s="6" t="s">
        <v>22</v>
      </c>
      <c r="L22" s="7" t="s">
        <v>441</v>
      </c>
      <c r="M22" s="7" t="s">
        <v>441</v>
      </c>
      <c r="N22" s="7" t="s">
        <v>392</v>
      </c>
      <c r="O22" s="7" t="s">
        <v>441</v>
      </c>
      <c r="P22" s="7" t="s">
        <v>392</v>
      </c>
      <c r="Q22" s="7" t="s">
        <v>441</v>
      </c>
      <c r="R22" s="5" t="s">
        <v>399</v>
      </c>
      <c r="S22" s="5" t="s">
        <v>36</v>
      </c>
      <c r="T22" s="6">
        <v>2019</v>
      </c>
      <c r="U22" s="6">
        <v>1170</v>
      </c>
      <c r="V22" s="5" t="s">
        <v>404</v>
      </c>
      <c r="W22" s="6">
        <v>2019</v>
      </c>
      <c r="X22" s="6" t="s">
        <v>27</v>
      </c>
      <c r="Y22" s="5" t="s">
        <v>404</v>
      </c>
      <c r="Z22" s="6">
        <v>2023</v>
      </c>
      <c r="AA22" s="5" t="s">
        <v>404</v>
      </c>
      <c r="AB22" s="6">
        <v>2023</v>
      </c>
      <c r="AC22" s="6">
        <v>183.25</v>
      </c>
      <c r="AD22" s="8">
        <f t="shared" si="0"/>
        <v>0</v>
      </c>
      <c r="AE22" s="9">
        <v>175.3</v>
      </c>
      <c r="AF22" s="19">
        <v>0</v>
      </c>
    </row>
    <row r="23" spans="1:33" x14ac:dyDescent="0.45">
      <c r="A23" s="6" t="s">
        <v>432</v>
      </c>
      <c r="B23" s="26">
        <v>21</v>
      </c>
      <c r="C23" s="6" t="s">
        <v>44</v>
      </c>
      <c r="D23" s="6">
        <v>15</v>
      </c>
      <c r="E23" s="5" t="s">
        <v>42</v>
      </c>
      <c r="F23" s="5" t="s">
        <v>41</v>
      </c>
      <c r="G23" s="6" t="s">
        <v>22</v>
      </c>
      <c r="H23" s="5" t="s">
        <v>42</v>
      </c>
      <c r="I23" s="5" t="s">
        <v>43</v>
      </c>
      <c r="K23" s="6" t="s">
        <v>22</v>
      </c>
      <c r="L23" s="7" t="s">
        <v>441</v>
      </c>
      <c r="M23" s="7" t="s">
        <v>441</v>
      </c>
      <c r="N23" s="7" t="s">
        <v>392</v>
      </c>
      <c r="O23" s="7" t="s">
        <v>441</v>
      </c>
      <c r="P23" s="7" t="s">
        <v>392</v>
      </c>
      <c r="Q23" s="7" t="s">
        <v>441</v>
      </c>
      <c r="R23" s="5" t="s">
        <v>270</v>
      </c>
      <c r="S23" s="5" t="s">
        <v>40</v>
      </c>
      <c r="T23" s="6">
        <v>2022</v>
      </c>
      <c r="U23" s="6">
        <v>1461</v>
      </c>
      <c r="V23" s="5" t="s">
        <v>270</v>
      </c>
      <c r="W23" s="6">
        <v>2022</v>
      </c>
      <c r="X23" s="6" t="s">
        <v>27</v>
      </c>
      <c r="Y23" s="5" t="s">
        <v>270</v>
      </c>
      <c r="Z23" s="6">
        <v>2022</v>
      </c>
      <c r="AA23" s="5" t="s">
        <v>270</v>
      </c>
      <c r="AB23" s="6">
        <v>2022</v>
      </c>
      <c r="AC23" s="6">
        <v>182.1</v>
      </c>
      <c r="AD23" s="8">
        <f t="shared" si="0"/>
        <v>0</v>
      </c>
      <c r="AE23" s="19">
        <v>157.6</v>
      </c>
      <c r="AF23" s="19">
        <v>0</v>
      </c>
    </row>
    <row r="24" spans="1:33" x14ac:dyDescent="0.45">
      <c r="A24" s="6" t="s">
        <v>432</v>
      </c>
      <c r="B24" s="26">
        <v>22</v>
      </c>
      <c r="C24" s="6" t="s">
        <v>50</v>
      </c>
      <c r="D24" s="6">
        <v>33</v>
      </c>
      <c r="E24" s="5" t="s">
        <v>275</v>
      </c>
      <c r="F24" s="5" t="s">
        <v>276</v>
      </c>
      <c r="G24" s="6" t="s">
        <v>22</v>
      </c>
      <c r="H24" s="5" t="s">
        <v>275</v>
      </c>
      <c r="I24" s="5" t="s">
        <v>139</v>
      </c>
      <c r="K24" s="6" t="s">
        <v>22</v>
      </c>
      <c r="L24" s="7" t="s">
        <v>441</v>
      </c>
      <c r="M24" s="7" t="s">
        <v>441</v>
      </c>
      <c r="N24" s="7" t="s">
        <v>392</v>
      </c>
      <c r="O24" s="7" t="s">
        <v>441</v>
      </c>
      <c r="P24" s="7" t="s">
        <v>392</v>
      </c>
      <c r="Q24" s="7" t="s">
        <v>441</v>
      </c>
      <c r="R24" s="5" t="s">
        <v>24</v>
      </c>
      <c r="S24" s="5" t="s">
        <v>25</v>
      </c>
      <c r="T24" s="6">
        <v>2021</v>
      </c>
      <c r="U24" s="6">
        <v>1321</v>
      </c>
      <c r="V24" s="5" t="s">
        <v>26</v>
      </c>
      <c r="W24" s="6">
        <v>2023</v>
      </c>
      <c r="X24" s="6" t="s">
        <v>27</v>
      </c>
      <c r="Y24" s="5" t="s">
        <v>26</v>
      </c>
      <c r="Z24" s="6">
        <v>2023</v>
      </c>
      <c r="AA24" s="5" t="s">
        <v>26</v>
      </c>
      <c r="AB24" s="6">
        <v>2021</v>
      </c>
      <c r="AC24" s="6">
        <v>180.5</v>
      </c>
      <c r="AD24" s="8">
        <f t="shared" si="0"/>
        <v>0</v>
      </c>
      <c r="AE24" s="19">
        <v>146.1</v>
      </c>
      <c r="AF24" s="25">
        <v>1.4500000000000028</v>
      </c>
    </row>
    <row r="25" spans="1:33" x14ac:dyDescent="0.45">
      <c r="A25" s="6" t="s">
        <v>432</v>
      </c>
      <c r="B25" s="26">
        <v>23</v>
      </c>
      <c r="C25" s="6" t="s">
        <v>45</v>
      </c>
      <c r="D25" s="6">
        <v>4</v>
      </c>
      <c r="E25" s="5" t="s">
        <v>47</v>
      </c>
      <c r="F25" s="5" t="s">
        <v>46</v>
      </c>
      <c r="G25" s="6" t="s">
        <v>22</v>
      </c>
      <c r="H25" s="5" t="s">
        <v>48</v>
      </c>
      <c r="I25" s="5" t="s">
        <v>49</v>
      </c>
      <c r="K25" s="6" t="s">
        <v>22</v>
      </c>
      <c r="L25" s="7" t="s">
        <v>441</v>
      </c>
      <c r="M25" s="7" t="s">
        <v>441</v>
      </c>
      <c r="N25" s="7" t="s">
        <v>441</v>
      </c>
      <c r="O25" s="7" t="s">
        <v>441</v>
      </c>
      <c r="P25" s="7" t="s">
        <v>392</v>
      </c>
      <c r="Q25" s="7" t="s">
        <v>441</v>
      </c>
      <c r="R25" s="5" t="s">
        <v>399</v>
      </c>
      <c r="S25" s="5" t="s">
        <v>36</v>
      </c>
      <c r="T25" s="6">
        <v>2021</v>
      </c>
      <c r="U25" s="6">
        <v>1299</v>
      </c>
      <c r="V25" s="5" t="s">
        <v>404</v>
      </c>
      <c r="W25" s="6">
        <v>2023</v>
      </c>
      <c r="X25" s="6" t="s">
        <v>27</v>
      </c>
      <c r="Y25" s="5" t="s">
        <v>404</v>
      </c>
      <c r="Z25" s="6">
        <v>2023</v>
      </c>
      <c r="AA25" s="5" t="s">
        <v>404</v>
      </c>
      <c r="AB25" s="6">
        <v>2023</v>
      </c>
      <c r="AC25" s="6">
        <v>182.7</v>
      </c>
      <c r="AD25" s="8">
        <f t="shared" si="0"/>
        <v>0</v>
      </c>
      <c r="AE25" s="9">
        <v>155.10000000000002</v>
      </c>
      <c r="AF25" s="19">
        <v>0</v>
      </c>
    </row>
    <row r="26" spans="1:33" x14ac:dyDescent="0.45">
      <c r="A26" s="6" t="s">
        <v>432</v>
      </c>
      <c r="B26" s="26">
        <v>24</v>
      </c>
      <c r="C26" s="6" t="s">
        <v>81</v>
      </c>
      <c r="D26" s="6">
        <v>34</v>
      </c>
      <c r="E26" s="5" t="s">
        <v>170</v>
      </c>
      <c r="F26" s="5" t="s">
        <v>171</v>
      </c>
      <c r="G26" s="6" t="s">
        <v>22</v>
      </c>
      <c r="H26" s="5" t="s">
        <v>172</v>
      </c>
      <c r="I26" s="5" t="s">
        <v>51</v>
      </c>
      <c r="J26" s="5" t="s">
        <v>415</v>
      </c>
      <c r="K26" s="6" t="s">
        <v>22</v>
      </c>
      <c r="L26" s="7" t="s">
        <v>441</v>
      </c>
      <c r="M26" s="7" t="s">
        <v>441</v>
      </c>
      <c r="N26" s="7" t="s">
        <v>441</v>
      </c>
      <c r="O26" s="7" t="s">
        <v>441</v>
      </c>
      <c r="P26" s="7" t="s">
        <v>392</v>
      </c>
      <c r="Q26" s="7" t="s">
        <v>441</v>
      </c>
      <c r="R26" s="5" t="s">
        <v>24</v>
      </c>
      <c r="S26" s="5" t="s">
        <v>25</v>
      </c>
      <c r="T26" s="6">
        <v>2023</v>
      </c>
      <c r="U26" s="6">
        <v>1454</v>
      </c>
      <c r="V26" s="5" t="s">
        <v>26</v>
      </c>
      <c r="W26" s="6">
        <v>2023</v>
      </c>
      <c r="X26" s="6" t="s">
        <v>27</v>
      </c>
      <c r="Y26" s="5" t="s">
        <v>26</v>
      </c>
      <c r="Z26" s="6">
        <v>2023</v>
      </c>
      <c r="AA26" s="5" t="s">
        <v>26</v>
      </c>
      <c r="AB26" s="6">
        <v>2023</v>
      </c>
      <c r="AC26" s="6">
        <v>182.7</v>
      </c>
      <c r="AD26" s="8">
        <f t="shared" si="0"/>
        <v>0</v>
      </c>
      <c r="AE26" s="9">
        <v>155.89999999999998</v>
      </c>
      <c r="AF26" s="19">
        <v>0</v>
      </c>
    </row>
    <row r="27" spans="1:33" x14ac:dyDescent="0.45">
      <c r="A27" s="6" t="s">
        <v>432</v>
      </c>
      <c r="B27" s="26">
        <v>25</v>
      </c>
      <c r="C27" s="6" t="s">
        <v>69</v>
      </c>
      <c r="D27" s="6">
        <v>5</v>
      </c>
      <c r="E27" s="5" t="s">
        <v>318</v>
      </c>
      <c r="F27" s="5" t="s">
        <v>319</v>
      </c>
      <c r="G27" s="6" t="s">
        <v>22</v>
      </c>
      <c r="H27" s="5" t="s">
        <v>318</v>
      </c>
      <c r="I27" s="5" t="s">
        <v>320</v>
      </c>
      <c r="K27" s="6" t="s">
        <v>224</v>
      </c>
      <c r="L27" s="7" t="s">
        <v>441</v>
      </c>
      <c r="M27" s="7" t="s">
        <v>441</v>
      </c>
      <c r="N27" s="7" t="s">
        <v>392</v>
      </c>
      <c r="O27" s="7" t="s">
        <v>441</v>
      </c>
      <c r="P27" s="7" t="s">
        <v>441</v>
      </c>
      <c r="Q27" s="7" t="s">
        <v>392</v>
      </c>
      <c r="R27" s="5" t="s">
        <v>37</v>
      </c>
      <c r="S27" s="5" t="s">
        <v>99</v>
      </c>
      <c r="T27" s="6">
        <v>2020</v>
      </c>
      <c r="U27" s="6">
        <v>1219</v>
      </c>
      <c r="V27" s="5" t="s">
        <v>404</v>
      </c>
      <c r="W27" s="6">
        <v>2023</v>
      </c>
      <c r="X27" s="6" t="s">
        <v>27</v>
      </c>
      <c r="Y27" s="5" t="s">
        <v>404</v>
      </c>
      <c r="Z27" s="6">
        <v>2023</v>
      </c>
      <c r="AA27" s="5" t="s">
        <v>407</v>
      </c>
      <c r="AB27" s="6">
        <v>2023</v>
      </c>
      <c r="AC27" s="6">
        <v>180.4</v>
      </c>
      <c r="AD27" s="8">
        <f t="shared" si="0"/>
        <v>0</v>
      </c>
      <c r="AE27" s="9">
        <v>154.4</v>
      </c>
      <c r="AF27" s="19">
        <v>0</v>
      </c>
    </row>
    <row r="28" spans="1:33" x14ac:dyDescent="0.45">
      <c r="A28" s="6" t="s">
        <v>432</v>
      </c>
      <c r="B28" s="26">
        <v>26</v>
      </c>
      <c r="C28" s="6" t="s">
        <v>45</v>
      </c>
      <c r="D28" s="6">
        <v>111</v>
      </c>
      <c r="E28" s="5" t="s">
        <v>111</v>
      </c>
      <c r="F28" s="5" t="s">
        <v>106</v>
      </c>
      <c r="G28" s="6" t="s">
        <v>22</v>
      </c>
      <c r="H28" s="5" t="s">
        <v>112</v>
      </c>
      <c r="I28" s="5" t="s">
        <v>113</v>
      </c>
      <c r="K28" s="6" t="s">
        <v>22</v>
      </c>
      <c r="L28" s="7" t="s">
        <v>441</v>
      </c>
      <c r="M28" s="7" t="s">
        <v>441</v>
      </c>
      <c r="N28" s="7" t="s">
        <v>441</v>
      </c>
      <c r="O28" s="7" t="s">
        <v>441</v>
      </c>
      <c r="P28" s="7" t="s">
        <v>392</v>
      </c>
      <c r="Q28" s="7" t="s">
        <v>441</v>
      </c>
      <c r="R28" s="5" t="s">
        <v>399</v>
      </c>
      <c r="S28" s="5" t="s">
        <v>36</v>
      </c>
      <c r="T28" s="6">
        <v>2021</v>
      </c>
      <c r="U28" s="6">
        <v>1300</v>
      </c>
      <c r="V28" s="5" t="s">
        <v>404</v>
      </c>
      <c r="W28" s="6">
        <v>2022</v>
      </c>
      <c r="X28" s="6" t="s">
        <v>27</v>
      </c>
      <c r="Y28" s="5" t="s">
        <v>404</v>
      </c>
      <c r="Z28" s="6">
        <v>2022</v>
      </c>
      <c r="AA28" s="5" t="s">
        <v>404</v>
      </c>
      <c r="AB28" s="6">
        <v>2022</v>
      </c>
      <c r="AC28" s="6">
        <v>183.9</v>
      </c>
      <c r="AD28" s="8">
        <f t="shared" si="0"/>
        <v>0</v>
      </c>
      <c r="AE28" s="9">
        <v>158</v>
      </c>
      <c r="AF28" s="19">
        <v>0</v>
      </c>
    </row>
    <row r="29" spans="1:33" x14ac:dyDescent="0.45">
      <c r="A29" s="6" t="s">
        <v>432</v>
      </c>
      <c r="B29" s="26">
        <v>27</v>
      </c>
      <c r="C29" s="6" t="s">
        <v>50</v>
      </c>
      <c r="D29" s="6">
        <v>20</v>
      </c>
      <c r="E29" s="5" t="s">
        <v>136</v>
      </c>
      <c r="F29" s="5" t="s">
        <v>137</v>
      </c>
      <c r="G29" s="6" t="s">
        <v>22</v>
      </c>
      <c r="H29" s="5" t="s">
        <v>138</v>
      </c>
      <c r="I29" s="5" t="s">
        <v>139</v>
      </c>
      <c r="K29" s="6" t="s">
        <v>22</v>
      </c>
      <c r="L29" s="7" t="s">
        <v>441</v>
      </c>
      <c r="M29" s="7" t="s">
        <v>441</v>
      </c>
      <c r="N29" s="7" t="s">
        <v>441</v>
      </c>
      <c r="O29" s="7" t="s">
        <v>441</v>
      </c>
      <c r="P29" s="7" t="s">
        <v>392</v>
      </c>
      <c r="Q29" s="7" t="s">
        <v>441</v>
      </c>
      <c r="R29" s="5" t="s">
        <v>399</v>
      </c>
      <c r="S29" s="5" t="s">
        <v>36</v>
      </c>
      <c r="T29" s="6">
        <v>2023</v>
      </c>
      <c r="U29" s="6">
        <v>1389</v>
      </c>
      <c r="V29" s="5" t="s">
        <v>404</v>
      </c>
      <c r="W29" s="6">
        <v>2023</v>
      </c>
      <c r="X29" s="6" t="s">
        <v>27</v>
      </c>
      <c r="Y29" s="5" t="s">
        <v>404</v>
      </c>
      <c r="Z29" s="6">
        <v>2023</v>
      </c>
      <c r="AA29" s="5" t="s">
        <v>404</v>
      </c>
      <c r="AB29" s="6">
        <v>2023</v>
      </c>
      <c r="AC29" s="6">
        <v>179.6</v>
      </c>
      <c r="AD29" s="25">
        <f t="shared" si="0"/>
        <v>0.40000000000000568</v>
      </c>
      <c r="AE29" s="9">
        <v>152.19999999999999</v>
      </c>
      <c r="AF29" s="19">
        <v>0</v>
      </c>
    </row>
    <row r="30" spans="1:33" x14ac:dyDescent="0.45">
      <c r="A30" s="6" t="s">
        <v>432</v>
      </c>
      <c r="B30" s="26">
        <v>28</v>
      </c>
      <c r="C30" s="6" t="s">
        <v>81</v>
      </c>
      <c r="D30" s="6">
        <v>901</v>
      </c>
      <c r="E30" s="5" t="s">
        <v>156</v>
      </c>
      <c r="F30" s="5" t="s">
        <v>157</v>
      </c>
      <c r="G30" s="6" t="s">
        <v>22</v>
      </c>
      <c r="H30" s="5" t="s">
        <v>158</v>
      </c>
      <c r="I30" s="5" t="s">
        <v>159</v>
      </c>
      <c r="K30" s="6" t="s">
        <v>22</v>
      </c>
      <c r="L30" s="7" t="s">
        <v>441</v>
      </c>
      <c r="M30" s="7" t="s">
        <v>441</v>
      </c>
      <c r="N30" s="7" t="s">
        <v>441</v>
      </c>
      <c r="O30" s="7" t="s">
        <v>441</v>
      </c>
      <c r="P30" s="7" t="s">
        <v>392</v>
      </c>
      <c r="Q30" s="7" t="s">
        <v>441</v>
      </c>
      <c r="R30" s="5" t="s">
        <v>38</v>
      </c>
      <c r="S30" s="18" t="s">
        <v>402</v>
      </c>
      <c r="T30" s="6">
        <v>2023</v>
      </c>
      <c r="U30" s="6">
        <v>1417</v>
      </c>
      <c r="V30" s="5" t="s">
        <v>403</v>
      </c>
      <c r="W30" s="6">
        <v>2023</v>
      </c>
      <c r="X30" s="6" t="s">
        <v>27</v>
      </c>
      <c r="Y30" s="5" t="s">
        <v>403</v>
      </c>
      <c r="Z30" s="6">
        <v>2023</v>
      </c>
      <c r="AA30" s="5" t="s">
        <v>403</v>
      </c>
      <c r="AB30" s="6">
        <v>2023</v>
      </c>
      <c r="AC30" s="6">
        <v>186.4</v>
      </c>
      <c r="AD30" s="8">
        <f t="shared" si="0"/>
        <v>0</v>
      </c>
      <c r="AE30" s="9">
        <v>156.6</v>
      </c>
      <c r="AF30" s="19">
        <v>0</v>
      </c>
    </row>
    <row r="31" spans="1:33" x14ac:dyDescent="0.45">
      <c r="A31" s="6" t="s">
        <v>432</v>
      </c>
      <c r="B31" s="26">
        <v>29</v>
      </c>
      <c r="C31" s="6" t="s">
        <v>144</v>
      </c>
      <c r="D31" s="12" t="s">
        <v>90</v>
      </c>
      <c r="E31" s="5" t="s">
        <v>423</v>
      </c>
      <c r="F31" s="5" t="s">
        <v>178</v>
      </c>
      <c r="G31" s="6" t="s">
        <v>22</v>
      </c>
      <c r="H31" s="5" t="s">
        <v>181</v>
      </c>
      <c r="I31" s="5" t="s">
        <v>182</v>
      </c>
      <c r="K31" s="6" t="s">
        <v>22</v>
      </c>
      <c r="L31" s="7" t="s">
        <v>392</v>
      </c>
      <c r="M31" s="7" t="s">
        <v>441</v>
      </c>
      <c r="N31" s="7" t="s">
        <v>441</v>
      </c>
      <c r="O31" s="7" t="s">
        <v>441</v>
      </c>
      <c r="P31" s="7" t="s">
        <v>392</v>
      </c>
      <c r="Q31" s="7" t="s">
        <v>441</v>
      </c>
      <c r="R31" s="5" t="s">
        <v>270</v>
      </c>
      <c r="S31" s="5" t="s">
        <v>40</v>
      </c>
      <c r="T31" s="6">
        <v>2023</v>
      </c>
      <c r="U31" s="6">
        <v>1495</v>
      </c>
      <c r="V31" s="5" t="s">
        <v>270</v>
      </c>
      <c r="W31" s="6">
        <v>2023</v>
      </c>
      <c r="X31" s="6" t="s">
        <v>27</v>
      </c>
      <c r="Y31" s="5" t="s">
        <v>270</v>
      </c>
      <c r="Z31" s="6">
        <v>2023</v>
      </c>
      <c r="AA31" s="5" t="s">
        <v>270</v>
      </c>
      <c r="AB31" s="6">
        <v>2023</v>
      </c>
      <c r="AC31" s="6">
        <v>187.65</v>
      </c>
      <c r="AD31" s="8">
        <f t="shared" si="0"/>
        <v>0</v>
      </c>
      <c r="AE31" s="19">
        <v>164.5</v>
      </c>
      <c r="AF31" s="19">
        <v>0</v>
      </c>
    </row>
    <row r="32" spans="1:33" x14ac:dyDescent="0.45">
      <c r="A32" s="6" t="s">
        <v>432</v>
      </c>
      <c r="B32" s="26">
        <v>30</v>
      </c>
      <c r="C32" s="6" t="s">
        <v>89</v>
      </c>
      <c r="D32" s="12" t="s">
        <v>162</v>
      </c>
      <c r="E32" s="5" t="s">
        <v>163</v>
      </c>
      <c r="F32" s="5" t="s">
        <v>139</v>
      </c>
      <c r="G32" s="6" t="s">
        <v>22</v>
      </c>
      <c r="H32" s="5" t="s">
        <v>164</v>
      </c>
      <c r="I32" s="5" t="s">
        <v>165</v>
      </c>
      <c r="K32" s="6" t="s">
        <v>22</v>
      </c>
      <c r="L32" s="7" t="s">
        <v>441</v>
      </c>
      <c r="M32" s="7" t="s">
        <v>441</v>
      </c>
      <c r="N32" s="7" t="s">
        <v>441</v>
      </c>
      <c r="O32" s="7" t="s">
        <v>441</v>
      </c>
      <c r="P32" s="7" t="s">
        <v>392</v>
      </c>
      <c r="Q32" s="7" t="s">
        <v>441</v>
      </c>
      <c r="R32" s="5" t="s">
        <v>399</v>
      </c>
      <c r="S32" s="5" t="s">
        <v>36</v>
      </c>
      <c r="T32" s="6">
        <v>2021</v>
      </c>
      <c r="U32" s="6">
        <v>1295</v>
      </c>
      <c r="V32" s="5" t="s">
        <v>404</v>
      </c>
      <c r="W32" s="6">
        <v>2023</v>
      </c>
      <c r="X32" s="6" t="s">
        <v>27</v>
      </c>
      <c r="Y32" s="5" t="s">
        <v>404</v>
      </c>
      <c r="Z32" s="6">
        <v>2023</v>
      </c>
      <c r="AA32" s="5" t="s">
        <v>404</v>
      </c>
      <c r="AB32" s="6">
        <v>2023</v>
      </c>
      <c r="AC32" s="6">
        <v>184</v>
      </c>
      <c r="AD32" s="8">
        <f t="shared" si="0"/>
        <v>0</v>
      </c>
      <c r="AE32" s="9">
        <v>152.6</v>
      </c>
      <c r="AF32" s="19">
        <v>0</v>
      </c>
    </row>
    <row r="33" spans="1:32" x14ac:dyDescent="0.45">
      <c r="A33" s="6" t="s">
        <v>432</v>
      </c>
      <c r="B33" s="26">
        <v>31</v>
      </c>
      <c r="C33" s="6" t="s">
        <v>81</v>
      </c>
      <c r="D33" s="6">
        <v>2176</v>
      </c>
      <c r="E33" s="5" t="s">
        <v>82</v>
      </c>
      <c r="F33" s="5" t="s">
        <v>83</v>
      </c>
      <c r="G33" s="6" t="s">
        <v>22</v>
      </c>
      <c r="H33" s="5" t="s">
        <v>84</v>
      </c>
      <c r="I33" s="5" t="s">
        <v>85</v>
      </c>
      <c r="K33" s="6" t="s">
        <v>224</v>
      </c>
      <c r="L33" s="7" t="s">
        <v>441</v>
      </c>
      <c r="M33" s="7" t="s">
        <v>441</v>
      </c>
      <c r="N33" s="7" t="s">
        <v>441</v>
      </c>
      <c r="O33" s="7" t="s">
        <v>441</v>
      </c>
      <c r="P33" s="7" t="s">
        <v>441</v>
      </c>
      <c r="Q33" s="7" t="s">
        <v>392</v>
      </c>
      <c r="R33" s="5" t="s">
        <v>270</v>
      </c>
      <c r="S33" s="5" t="s">
        <v>40</v>
      </c>
      <c r="T33" s="6">
        <v>2022</v>
      </c>
      <c r="U33" s="6">
        <v>1490</v>
      </c>
      <c r="V33" s="5" t="s">
        <v>270</v>
      </c>
      <c r="W33" s="6">
        <v>2022</v>
      </c>
      <c r="X33" s="6" t="s">
        <v>27</v>
      </c>
      <c r="Y33" s="5" t="s">
        <v>270</v>
      </c>
      <c r="Z33" s="6">
        <v>2022</v>
      </c>
      <c r="AA33" s="5" t="s">
        <v>270</v>
      </c>
      <c r="AB33" s="6">
        <v>2022</v>
      </c>
      <c r="AC33" s="6">
        <v>182.9</v>
      </c>
      <c r="AD33" s="8">
        <f t="shared" si="0"/>
        <v>0</v>
      </c>
      <c r="AE33" s="9">
        <v>155.69999999999999</v>
      </c>
      <c r="AF33" s="19">
        <v>0</v>
      </c>
    </row>
    <row r="34" spans="1:32" x14ac:dyDescent="0.45">
      <c r="A34" s="6" t="s">
        <v>432</v>
      </c>
      <c r="B34" s="26">
        <v>32</v>
      </c>
      <c r="C34" s="6" t="s">
        <v>69</v>
      </c>
      <c r="D34" s="6">
        <v>14</v>
      </c>
      <c r="E34" s="5" t="s">
        <v>66</v>
      </c>
      <c r="F34" s="5" t="s">
        <v>70</v>
      </c>
      <c r="G34" s="6" t="s">
        <v>22</v>
      </c>
      <c r="H34" s="5" t="s">
        <v>71</v>
      </c>
      <c r="I34" s="5" t="s">
        <v>72</v>
      </c>
      <c r="K34" s="6" t="s">
        <v>22</v>
      </c>
      <c r="L34" s="7" t="s">
        <v>441</v>
      </c>
      <c r="M34" s="7" t="s">
        <v>441</v>
      </c>
      <c r="N34" s="7" t="s">
        <v>441</v>
      </c>
      <c r="O34" s="7" t="s">
        <v>441</v>
      </c>
      <c r="P34" s="7" t="s">
        <v>392</v>
      </c>
      <c r="Q34" s="7" t="s">
        <v>441</v>
      </c>
      <c r="R34" s="5" t="s">
        <v>24</v>
      </c>
      <c r="S34" s="5" t="s">
        <v>25</v>
      </c>
      <c r="T34" s="6">
        <v>2021</v>
      </c>
      <c r="U34" s="6">
        <v>1355</v>
      </c>
      <c r="V34" s="5" t="s">
        <v>404</v>
      </c>
      <c r="W34" s="6">
        <v>2021</v>
      </c>
      <c r="X34" s="6" t="s">
        <v>27</v>
      </c>
      <c r="Y34" s="5" t="s">
        <v>404</v>
      </c>
      <c r="Z34" s="6">
        <v>2021</v>
      </c>
      <c r="AA34" s="5" t="s">
        <v>26</v>
      </c>
      <c r="AB34" s="6">
        <v>2021</v>
      </c>
      <c r="AC34" s="6">
        <v>183.05</v>
      </c>
      <c r="AD34" s="8">
        <f t="shared" si="0"/>
        <v>0</v>
      </c>
      <c r="AE34" s="9">
        <v>155.69999999999999</v>
      </c>
      <c r="AF34" s="19">
        <v>0</v>
      </c>
    </row>
    <row r="35" spans="1:32" x14ac:dyDescent="0.45">
      <c r="A35" s="6" t="s">
        <v>432</v>
      </c>
      <c r="B35" s="26">
        <v>33</v>
      </c>
      <c r="C35" s="6" t="s">
        <v>50</v>
      </c>
      <c r="D35" s="6">
        <v>347</v>
      </c>
      <c r="E35" s="5" t="s">
        <v>118</v>
      </c>
      <c r="F35" s="5" t="s">
        <v>119</v>
      </c>
      <c r="G35" s="6" t="s">
        <v>22</v>
      </c>
      <c r="H35" s="5" t="s">
        <v>120</v>
      </c>
      <c r="I35" s="5" t="s">
        <v>121</v>
      </c>
      <c r="K35" s="6" t="s">
        <v>22</v>
      </c>
      <c r="L35" s="7" t="s">
        <v>441</v>
      </c>
      <c r="M35" s="7" t="s">
        <v>441</v>
      </c>
      <c r="N35" s="7" t="s">
        <v>441</v>
      </c>
      <c r="O35" s="7" t="s">
        <v>441</v>
      </c>
      <c r="P35" s="7" t="s">
        <v>392</v>
      </c>
      <c r="Q35" s="7" t="s">
        <v>441</v>
      </c>
      <c r="R35" s="5" t="s">
        <v>399</v>
      </c>
      <c r="S35" s="5" t="s">
        <v>36</v>
      </c>
      <c r="T35" s="6">
        <v>2017</v>
      </c>
      <c r="U35" s="6">
        <v>972</v>
      </c>
      <c r="V35" s="5" t="s">
        <v>404</v>
      </c>
      <c r="W35" s="6">
        <v>2021</v>
      </c>
      <c r="X35" s="6" t="s">
        <v>27</v>
      </c>
      <c r="Y35" s="5" t="s">
        <v>404</v>
      </c>
      <c r="Z35" s="6">
        <v>2021</v>
      </c>
      <c r="AA35" s="5" t="s">
        <v>404</v>
      </c>
      <c r="AB35" s="6">
        <v>2023</v>
      </c>
      <c r="AC35" s="6">
        <v>179.5</v>
      </c>
      <c r="AD35" s="25">
        <f t="shared" ref="AD35:AD66" si="1">IF(AC35&gt;180,0,IF(AC35&gt;0,180-AC35," "))</f>
        <v>0.5</v>
      </c>
      <c r="AE35" s="19">
        <v>162.60000000000002</v>
      </c>
      <c r="AF35" s="19">
        <v>0</v>
      </c>
    </row>
    <row r="36" spans="1:32" x14ac:dyDescent="0.45">
      <c r="A36" s="6" t="s">
        <v>432</v>
      </c>
      <c r="B36" s="26">
        <v>34</v>
      </c>
      <c r="C36" s="6" t="s">
        <v>50</v>
      </c>
      <c r="D36" s="6">
        <v>372</v>
      </c>
      <c r="E36" s="5" t="s">
        <v>289</v>
      </c>
      <c r="F36" s="5" t="s">
        <v>286</v>
      </c>
      <c r="G36" s="6" t="s">
        <v>22</v>
      </c>
      <c r="H36" s="5" t="s">
        <v>290</v>
      </c>
      <c r="I36" s="5" t="s">
        <v>291</v>
      </c>
      <c r="K36" s="6" t="s">
        <v>22</v>
      </c>
      <c r="L36" s="7" t="s">
        <v>392</v>
      </c>
      <c r="M36" s="7" t="s">
        <v>441</v>
      </c>
      <c r="N36" s="7" t="s">
        <v>441</v>
      </c>
      <c r="O36" s="7" t="s">
        <v>441</v>
      </c>
      <c r="P36" s="7" t="s">
        <v>392</v>
      </c>
      <c r="Q36" s="7" t="s">
        <v>441</v>
      </c>
      <c r="R36" s="5" t="s">
        <v>270</v>
      </c>
      <c r="S36" s="5" t="s">
        <v>40</v>
      </c>
      <c r="T36" s="6">
        <v>2021</v>
      </c>
      <c r="U36" s="6">
        <v>1407</v>
      </c>
      <c r="V36" s="5" t="s">
        <v>270</v>
      </c>
      <c r="W36" s="6">
        <v>2021</v>
      </c>
      <c r="X36" s="6" t="s">
        <v>27</v>
      </c>
      <c r="Y36" s="5" t="s">
        <v>270</v>
      </c>
      <c r="Z36" s="6">
        <v>2021</v>
      </c>
      <c r="AA36" s="5" t="s">
        <v>407</v>
      </c>
      <c r="AB36" s="6">
        <v>2022</v>
      </c>
      <c r="AC36" s="6">
        <v>180.5</v>
      </c>
      <c r="AD36" s="8">
        <f t="shared" si="1"/>
        <v>0</v>
      </c>
      <c r="AE36" s="19">
        <v>159.9</v>
      </c>
      <c r="AF36" s="19">
        <v>0</v>
      </c>
    </row>
    <row r="37" spans="1:32" x14ac:dyDescent="0.45">
      <c r="A37" s="6" t="s">
        <v>432</v>
      </c>
      <c r="B37" s="26">
        <v>35</v>
      </c>
      <c r="C37" s="6" t="s">
        <v>50</v>
      </c>
      <c r="D37" s="6">
        <v>4</v>
      </c>
      <c r="E37" s="5" t="s">
        <v>173</v>
      </c>
      <c r="F37" s="5" t="s">
        <v>174</v>
      </c>
      <c r="G37" s="6" t="s">
        <v>22</v>
      </c>
      <c r="H37" s="5" t="s">
        <v>175</v>
      </c>
      <c r="I37" s="5" t="s">
        <v>176</v>
      </c>
      <c r="K37" s="6" t="s">
        <v>22</v>
      </c>
      <c r="L37" s="7" t="s">
        <v>441</v>
      </c>
      <c r="M37" s="7" t="s">
        <v>441</v>
      </c>
      <c r="N37" s="7" t="s">
        <v>441</v>
      </c>
      <c r="O37" s="7" t="s">
        <v>441</v>
      </c>
      <c r="P37" s="7" t="s">
        <v>392</v>
      </c>
      <c r="Q37" s="7" t="s">
        <v>441</v>
      </c>
      <c r="R37" s="5" t="s">
        <v>37</v>
      </c>
      <c r="S37" s="5" t="s">
        <v>99</v>
      </c>
      <c r="T37" s="6">
        <v>2018</v>
      </c>
      <c r="U37" s="6">
        <v>1127</v>
      </c>
      <c r="V37" s="5" t="s">
        <v>406</v>
      </c>
      <c r="W37" s="6">
        <v>2022</v>
      </c>
      <c r="X37" s="6" t="s">
        <v>27</v>
      </c>
      <c r="Y37" s="5" t="s">
        <v>406</v>
      </c>
      <c r="Z37" s="6">
        <v>2022</v>
      </c>
      <c r="AA37" s="5" t="s">
        <v>406</v>
      </c>
      <c r="AB37" s="6">
        <v>2022</v>
      </c>
      <c r="AC37" s="6">
        <v>178</v>
      </c>
      <c r="AD37" s="25">
        <f t="shared" si="1"/>
        <v>2</v>
      </c>
      <c r="AE37" s="9">
        <v>171.9</v>
      </c>
      <c r="AF37" s="19">
        <v>0</v>
      </c>
    </row>
    <row r="38" spans="1:32" x14ac:dyDescent="0.45">
      <c r="A38" s="6" t="s">
        <v>432</v>
      </c>
      <c r="B38" s="26">
        <v>36</v>
      </c>
      <c r="C38" s="6" t="s">
        <v>122</v>
      </c>
      <c r="D38" s="6">
        <v>521</v>
      </c>
      <c r="E38" s="5" t="s">
        <v>123</v>
      </c>
      <c r="F38" s="5" t="s">
        <v>124</v>
      </c>
      <c r="G38" s="6" t="s">
        <v>22</v>
      </c>
      <c r="H38" s="5" t="s">
        <v>125</v>
      </c>
      <c r="I38" s="5" t="s">
        <v>126</v>
      </c>
      <c r="K38" s="6" t="s">
        <v>224</v>
      </c>
      <c r="L38" s="7" t="s">
        <v>441</v>
      </c>
      <c r="M38" s="7" t="s">
        <v>441</v>
      </c>
      <c r="N38" s="7" t="s">
        <v>441</v>
      </c>
      <c r="O38" s="7" t="s">
        <v>441</v>
      </c>
      <c r="P38" s="7" t="s">
        <v>441</v>
      </c>
      <c r="Q38" s="7" t="s">
        <v>392</v>
      </c>
      <c r="R38" s="5" t="s">
        <v>37</v>
      </c>
      <c r="S38" s="5" t="s">
        <v>99</v>
      </c>
      <c r="T38" s="6">
        <v>2018</v>
      </c>
      <c r="U38" s="6">
        <v>1137</v>
      </c>
      <c r="V38" s="5" t="s">
        <v>410</v>
      </c>
      <c r="W38" s="6">
        <v>2022</v>
      </c>
      <c r="X38" s="6" t="s">
        <v>27</v>
      </c>
      <c r="Y38" s="5" t="s">
        <v>410</v>
      </c>
      <c r="Z38" s="6">
        <v>2021</v>
      </c>
      <c r="AA38" s="5" t="s">
        <v>410</v>
      </c>
      <c r="AB38" s="6">
        <v>2021</v>
      </c>
      <c r="AC38" s="6">
        <v>186.41</v>
      </c>
      <c r="AD38" s="8">
        <f t="shared" si="1"/>
        <v>0</v>
      </c>
      <c r="AE38" s="9">
        <v>169.1</v>
      </c>
      <c r="AF38" s="19">
        <v>0</v>
      </c>
    </row>
    <row r="39" spans="1:32" x14ac:dyDescent="0.45">
      <c r="A39" s="6" t="s">
        <v>432</v>
      </c>
      <c r="B39" s="26">
        <v>37</v>
      </c>
      <c r="C39" s="6" t="s">
        <v>50</v>
      </c>
      <c r="D39" s="6">
        <v>17</v>
      </c>
      <c r="E39" s="5" t="s">
        <v>140</v>
      </c>
      <c r="F39" s="5" t="s">
        <v>141</v>
      </c>
      <c r="G39" s="6" t="s">
        <v>22</v>
      </c>
      <c r="H39" s="5" t="s">
        <v>142</v>
      </c>
      <c r="I39" s="5" t="s">
        <v>143</v>
      </c>
      <c r="K39" s="6" t="s">
        <v>22</v>
      </c>
      <c r="L39" s="7" t="s">
        <v>441</v>
      </c>
      <c r="M39" s="7" t="s">
        <v>441</v>
      </c>
      <c r="N39" s="7" t="s">
        <v>441</v>
      </c>
      <c r="O39" s="7" t="s">
        <v>441</v>
      </c>
      <c r="P39" s="7" t="s">
        <v>392</v>
      </c>
      <c r="Q39" s="7" t="s">
        <v>441</v>
      </c>
      <c r="R39" s="5" t="s">
        <v>399</v>
      </c>
      <c r="S39" s="5" t="s">
        <v>36</v>
      </c>
      <c r="T39" s="6">
        <v>2022</v>
      </c>
      <c r="U39" s="6">
        <v>1378</v>
      </c>
      <c r="V39" s="5" t="s">
        <v>409</v>
      </c>
      <c r="W39" s="6">
        <v>2022</v>
      </c>
      <c r="X39" s="6" t="s">
        <v>27</v>
      </c>
      <c r="Y39" s="5" t="s">
        <v>409</v>
      </c>
      <c r="Z39" s="6">
        <v>2022</v>
      </c>
      <c r="AA39" s="5" t="s">
        <v>440</v>
      </c>
      <c r="AB39" s="6">
        <v>2023</v>
      </c>
      <c r="AC39" s="6">
        <v>180.46</v>
      </c>
      <c r="AD39" s="8">
        <f t="shared" si="1"/>
        <v>0</v>
      </c>
      <c r="AE39" s="9">
        <v>165.3</v>
      </c>
      <c r="AF39" s="19">
        <v>0</v>
      </c>
    </row>
    <row r="40" spans="1:32" x14ac:dyDescent="0.45">
      <c r="A40" s="6" t="s">
        <v>432</v>
      </c>
      <c r="B40" s="26">
        <v>38</v>
      </c>
      <c r="C40" s="6" t="s">
        <v>44</v>
      </c>
      <c r="D40" s="6">
        <v>112</v>
      </c>
      <c r="E40" s="5" t="s">
        <v>266</v>
      </c>
      <c r="F40" s="5" t="s">
        <v>267</v>
      </c>
      <c r="G40" s="6" t="s">
        <v>22</v>
      </c>
      <c r="H40" s="5" t="s">
        <v>268</v>
      </c>
      <c r="I40" s="5" t="s">
        <v>269</v>
      </c>
      <c r="K40" s="6" t="s">
        <v>22</v>
      </c>
      <c r="L40" s="7" t="s">
        <v>441</v>
      </c>
      <c r="M40" s="7" t="s">
        <v>441</v>
      </c>
      <c r="N40" s="7" t="s">
        <v>441</v>
      </c>
      <c r="O40" s="7" t="s">
        <v>441</v>
      </c>
      <c r="P40" s="7" t="s">
        <v>392</v>
      </c>
      <c r="Q40" s="7" t="s">
        <v>441</v>
      </c>
      <c r="R40" s="5" t="s">
        <v>270</v>
      </c>
      <c r="S40" s="5" t="s">
        <v>35</v>
      </c>
      <c r="T40" s="6">
        <v>2019</v>
      </c>
      <c r="U40" s="6">
        <v>1224</v>
      </c>
      <c r="V40" s="5" t="s">
        <v>270</v>
      </c>
      <c r="W40" s="6">
        <v>2019</v>
      </c>
      <c r="X40" s="6" t="s">
        <v>27</v>
      </c>
      <c r="Y40" s="5" t="s">
        <v>270</v>
      </c>
      <c r="Z40" s="6">
        <v>2019</v>
      </c>
      <c r="AA40" s="5" t="s">
        <v>270</v>
      </c>
      <c r="AB40" s="6">
        <v>2023</v>
      </c>
      <c r="AC40" s="6">
        <v>180.3</v>
      </c>
      <c r="AD40" s="8">
        <f t="shared" si="1"/>
        <v>0</v>
      </c>
      <c r="AE40" s="19">
        <v>136.89999999999998</v>
      </c>
      <c r="AF40" s="25">
        <v>6.25</v>
      </c>
    </row>
    <row r="41" spans="1:32" x14ac:dyDescent="0.45">
      <c r="A41" s="6" t="s">
        <v>432</v>
      </c>
      <c r="B41" s="26">
        <v>39</v>
      </c>
      <c r="C41" s="6" t="s">
        <v>50</v>
      </c>
      <c r="D41" s="6">
        <v>13</v>
      </c>
      <c r="E41" s="5" t="s">
        <v>234</v>
      </c>
      <c r="F41" s="5" t="s">
        <v>235</v>
      </c>
      <c r="G41" s="6" t="s">
        <v>22</v>
      </c>
      <c r="H41" s="5" t="s">
        <v>236</v>
      </c>
      <c r="I41" s="5" t="s">
        <v>217</v>
      </c>
      <c r="J41" s="5" t="s">
        <v>417</v>
      </c>
      <c r="K41" s="6" t="s">
        <v>22</v>
      </c>
      <c r="L41" s="7" t="s">
        <v>441</v>
      </c>
      <c r="M41" s="7" t="s">
        <v>441</v>
      </c>
      <c r="N41" s="7" t="s">
        <v>441</v>
      </c>
      <c r="O41" s="7" t="s">
        <v>441</v>
      </c>
      <c r="P41" s="7" t="s">
        <v>392</v>
      </c>
      <c r="Q41" s="7" t="s">
        <v>441</v>
      </c>
      <c r="R41" s="5" t="s">
        <v>270</v>
      </c>
      <c r="S41" s="5" t="s">
        <v>40</v>
      </c>
      <c r="T41" s="6">
        <v>2022</v>
      </c>
      <c r="U41" s="6">
        <v>1464</v>
      </c>
      <c r="V41" s="5" t="s">
        <v>270</v>
      </c>
      <c r="W41" s="6">
        <v>2022</v>
      </c>
      <c r="X41" s="6" t="s">
        <v>27</v>
      </c>
      <c r="Y41" s="5" t="s">
        <v>270</v>
      </c>
      <c r="Z41" s="6">
        <v>2022</v>
      </c>
      <c r="AA41" s="5" t="s">
        <v>270</v>
      </c>
      <c r="AB41" s="6">
        <v>2022</v>
      </c>
      <c r="AC41" s="6">
        <v>180.75</v>
      </c>
      <c r="AD41" s="8">
        <f t="shared" si="1"/>
        <v>0</v>
      </c>
      <c r="AE41" s="9">
        <v>161.39999999999998</v>
      </c>
      <c r="AF41" s="19">
        <v>0</v>
      </c>
    </row>
    <row r="42" spans="1:32" x14ac:dyDescent="0.45">
      <c r="A42" s="6" t="s">
        <v>432</v>
      </c>
      <c r="B42" s="26">
        <v>40</v>
      </c>
      <c r="C42" s="6" t="s">
        <v>354</v>
      </c>
      <c r="D42" s="12" t="s">
        <v>355</v>
      </c>
      <c r="E42" s="5" t="s">
        <v>430</v>
      </c>
      <c r="F42" s="5" t="s">
        <v>356</v>
      </c>
      <c r="G42" s="6" t="s">
        <v>22</v>
      </c>
      <c r="H42" s="5" t="s">
        <v>357</v>
      </c>
      <c r="I42" s="5" t="s">
        <v>358</v>
      </c>
      <c r="K42" s="6" t="s">
        <v>22</v>
      </c>
      <c r="L42" s="7" t="s">
        <v>441</v>
      </c>
      <c r="M42" s="7" t="s">
        <v>441</v>
      </c>
      <c r="N42" s="7" t="s">
        <v>441</v>
      </c>
      <c r="O42" s="7" t="s">
        <v>441</v>
      </c>
      <c r="P42" s="7" t="s">
        <v>392</v>
      </c>
      <c r="Q42" s="7" t="s">
        <v>441</v>
      </c>
      <c r="R42" s="5" t="s">
        <v>24</v>
      </c>
      <c r="S42" s="5" t="s">
        <v>25</v>
      </c>
      <c r="T42" s="6">
        <v>2021</v>
      </c>
      <c r="U42" s="6">
        <v>1356</v>
      </c>
      <c r="V42" s="5" t="s">
        <v>26</v>
      </c>
      <c r="W42" s="6">
        <v>2021</v>
      </c>
      <c r="X42" s="6" t="s">
        <v>27</v>
      </c>
      <c r="Y42" s="5" t="s">
        <v>26</v>
      </c>
      <c r="Z42" s="6">
        <v>2021</v>
      </c>
      <c r="AA42" s="5" t="s">
        <v>26</v>
      </c>
      <c r="AB42" s="6">
        <v>2021</v>
      </c>
      <c r="AC42" s="6">
        <v>181</v>
      </c>
      <c r="AD42" s="8">
        <f t="shared" si="1"/>
        <v>0</v>
      </c>
      <c r="AE42" s="9">
        <v>169.2</v>
      </c>
      <c r="AF42" s="19">
        <v>0</v>
      </c>
    </row>
    <row r="43" spans="1:32" x14ac:dyDescent="0.45">
      <c r="A43" s="6" t="s">
        <v>432</v>
      </c>
      <c r="B43" s="26">
        <v>41</v>
      </c>
      <c r="C43" s="6" t="s">
        <v>44</v>
      </c>
      <c r="D43" s="6">
        <v>222</v>
      </c>
      <c r="E43" s="5" t="s">
        <v>385</v>
      </c>
      <c r="F43" s="5" t="s">
        <v>386</v>
      </c>
      <c r="G43" s="6" t="s">
        <v>22</v>
      </c>
      <c r="H43" s="5" t="s">
        <v>385</v>
      </c>
      <c r="I43" s="5" t="s">
        <v>390</v>
      </c>
      <c r="K43" s="6" t="s">
        <v>22</v>
      </c>
      <c r="L43" s="7" t="s">
        <v>392</v>
      </c>
      <c r="M43" s="7" t="s">
        <v>441</v>
      </c>
      <c r="N43" s="7" t="s">
        <v>392</v>
      </c>
      <c r="O43" s="7" t="s">
        <v>441</v>
      </c>
      <c r="P43" s="7" t="s">
        <v>392</v>
      </c>
      <c r="Q43" s="7" t="s">
        <v>441</v>
      </c>
      <c r="R43" s="5" t="s">
        <v>270</v>
      </c>
      <c r="S43" s="5" t="s">
        <v>40</v>
      </c>
      <c r="T43" s="6">
        <v>2022</v>
      </c>
      <c r="U43" s="6">
        <v>1410</v>
      </c>
      <c r="V43" s="5" t="s">
        <v>270</v>
      </c>
      <c r="W43" s="6">
        <v>2022</v>
      </c>
      <c r="X43" s="6" t="s">
        <v>27</v>
      </c>
      <c r="Y43" s="5" t="s">
        <v>270</v>
      </c>
      <c r="Z43" s="6">
        <v>2022</v>
      </c>
      <c r="AA43" s="5" t="s">
        <v>270</v>
      </c>
      <c r="AB43" s="6">
        <v>2022</v>
      </c>
      <c r="AC43" s="6">
        <v>181</v>
      </c>
      <c r="AD43" s="8">
        <f t="shared" si="1"/>
        <v>0</v>
      </c>
      <c r="AE43" s="19">
        <v>164</v>
      </c>
      <c r="AF43" s="19">
        <v>0</v>
      </c>
    </row>
    <row r="44" spans="1:32" x14ac:dyDescent="0.45">
      <c r="A44" s="6" t="s">
        <v>432</v>
      </c>
      <c r="B44" s="26">
        <v>42</v>
      </c>
      <c r="C44" s="6" t="s">
        <v>144</v>
      </c>
      <c r="D44" s="6">
        <v>130</v>
      </c>
      <c r="E44" s="5" t="s">
        <v>216</v>
      </c>
      <c r="F44" s="5" t="s">
        <v>217</v>
      </c>
      <c r="G44" s="6" t="s">
        <v>22</v>
      </c>
      <c r="H44" s="5" t="s">
        <v>218</v>
      </c>
      <c r="I44" s="5" t="s">
        <v>215</v>
      </c>
      <c r="K44" s="6" t="s">
        <v>22</v>
      </c>
      <c r="L44" s="7" t="s">
        <v>441</v>
      </c>
      <c r="M44" s="7" t="s">
        <v>441</v>
      </c>
      <c r="N44" s="7" t="s">
        <v>441</v>
      </c>
      <c r="O44" s="7" t="s">
        <v>441</v>
      </c>
      <c r="P44" s="7" t="s">
        <v>392</v>
      </c>
      <c r="Q44" s="7" t="s">
        <v>441</v>
      </c>
      <c r="R44" s="5" t="s">
        <v>399</v>
      </c>
      <c r="S44" s="5" t="s">
        <v>36</v>
      </c>
      <c r="T44" s="6">
        <v>2019</v>
      </c>
      <c r="U44" s="6">
        <v>1199</v>
      </c>
      <c r="V44" s="5" t="s">
        <v>404</v>
      </c>
      <c r="W44" s="6">
        <v>2019</v>
      </c>
      <c r="X44" s="6" t="s">
        <v>27</v>
      </c>
      <c r="Y44" s="5" t="s">
        <v>404</v>
      </c>
      <c r="Z44" s="6">
        <v>2019</v>
      </c>
      <c r="AA44" s="5" t="s">
        <v>404</v>
      </c>
      <c r="AB44" s="6">
        <v>2023</v>
      </c>
      <c r="AC44" s="6">
        <v>182.3</v>
      </c>
      <c r="AD44" s="8">
        <f t="shared" si="1"/>
        <v>0</v>
      </c>
      <c r="AE44" s="19">
        <v>168.39999999999998</v>
      </c>
      <c r="AF44" s="19">
        <v>0</v>
      </c>
    </row>
    <row r="45" spans="1:32" x14ac:dyDescent="0.45">
      <c r="A45" s="6" t="s">
        <v>432</v>
      </c>
      <c r="B45" s="26">
        <v>43</v>
      </c>
      <c r="C45" s="6" t="s">
        <v>89</v>
      </c>
      <c r="D45" s="6">
        <v>29</v>
      </c>
      <c r="E45" s="5" t="s">
        <v>348</v>
      </c>
      <c r="F45" s="5" t="s">
        <v>349</v>
      </c>
      <c r="G45" s="6" t="s">
        <v>22</v>
      </c>
      <c r="H45" s="5" t="s">
        <v>348</v>
      </c>
      <c r="I45" s="5" t="s">
        <v>72</v>
      </c>
      <c r="K45" s="6" t="s">
        <v>22</v>
      </c>
      <c r="L45" s="7" t="s">
        <v>441</v>
      </c>
      <c r="M45" s="7" t="s">
        <v>441</v>
      </c>
      <c r="N45" s="7" t="s">
        <v>392</v>
      </c>
      <c r="O45" s="7" t="s">
        <v>441</v>
      </c>
      <c r="P45" s="7" t="s">
        <v>392</v>
      </c>
      <c r="Q45" s="7" t="s">
        <v>441</v>
      </c>
      <c r="R45" s="5" t="s">
        <v>24</v>
      </c>
      <c r="S45" s="5" t="s">
        <v>25</v>
      </c>
      <c r="T45" s="6">
        <v>2017</v>
      </c>
      <c r="U45" s="6">
        <v>1050</v>
      </c>
      <c r="V45" s="5" t="s">
        <v>26</v>
      </c>
      <c r="W45" s="6">
        <v>2023</v>
      </c>
      <c r="X45" s="6" t="s">
        <v>27</v>
      </c>
      <c r="Y45" s="5" t="s">
        <v>26</v>
      </c>
      <c r="Z45" s="6">
        <v>2023</v>
      </c>
      <c r="AA45" s="5" t="s">
        <v>26</v>
      </c>
      <c r="AB45" s="6">
        <v>2023</v>
      </c>
      <c r="AC45" s="6">
        <v>183</v>
      </c>
      <c r="AD45" s="8">
        <f t="shared" si="1"/>
        <v>0</v>
      </c>
      <c r="AE45" s="9">
        <v>156.6</v>
      </c>
      <c r="AF45" s="19">
        <v>0</v>
      </c>
    </row>
    <row r="46" spans="1:32" x14ac:dyDescent="0.45">
      <c r="A46" s="6" t="s">
        <v>432</v>
      </c>
      <c r="B46" s="26">
        <v>44</v>
      </c>
      <c r="C46" s="6" t="s">
        <v>144</v>
      </c>
      <c r="D46" s="6">
        <v>103</v>
      </c>
      <c r="E46" s="5" t="s">
        <v>177</v>
      </c>
      <c r="F46" s="5" t="s">
        <v>178</v>
      </c>
      <c r="G46" s="6" t="s">
        <v>22</v>
      </c>
      <c r="H46" s="5" t="s">
        <v>179</v>
      </c>
      <c r="I46" s="5" t="s">
        <v>180</v>
      </c>
      <c r="K46" s="6" t="s">
        <v>22</v>
      </c>
      <c r="L46" s="7" t="s">
        <v>441</v>
      </c>
      <c r="M46" s="7" t="s">
        <v>441</v>
      </c>
      <c r="N46" s="7" t="s">
        <v>441</v>
      </c>
      <c r="O46" s="7" t="s">
        <v>441</v>
      </c>
      <c r="P46" s="7" t="s">
        <v>392</v>
      </c>
      <c r="Q46" s="7" t="s">
        <v>441</v>
      </c>
      <c r="R46" s="5" t="s">
        <v>24</v>
      </c>
      <c r="S46" s="5" t="s">
        <v>25</v>
      </c>
      <c r="T46" s="6">
        <v>2020</v>
      </c>
      <c r="U46" s="6">
        <v>1264</v>
      </c>
      <c r="V46" s="5" t="s">
        <v>26</v>
      </c>
      <c r="W46" s="6">
        <v>2020</v>
      </c>
      <c r="X46" s="6" t="s">
        <v>27</v>
      </c>
      <c r="Y46" s="5" t="s">
        <v>26</v>
      </c>
      <c r="Z46" s="6">
        <v>2020</v>
      </c>
      <c r="AA46" s="5" t="s">
        <v>26</v>
      </c>
      <c r="AB46" s="6">
        <v>2020</v>
      </c>
      <c r="AC46" s="6">
        <v>180.2</v>
      </c>
      <c r="AD46" s="8">
        <f t="shared" si="1"/>
        <v>0</v>
      </c>
      <c r="AE46" s="19">
        <v>167.7</v>
      </c>
      <c r="AF46" s="19">
        <v>0</v>
      </c>
    </row>
    <row r="47" spans="1:32" x14ac:dyDescent="0.45">
      <c r="A47" s="6" t="s">
        <v>432</v>
      </c>
      <c r="B47" s="26">
        <v>45</v>
      </c>
      <c r="C47" s="6" t="s">
        <v>50</v>
      </c>
      <c r="D47" s="6">
        <v>31</v>
      </c>
      <c r="E47" s="5" t="s">
        <v>340</v>
      </c>
      <c r="F47" s="5" t="s">
        <v>251</v>
      </c>
      <c r="G47" s="6" t="s">
        <v>22</v>
      </c>
      <c r="H47" s="5" t="s">
        <v>340</v>
      </c>
      <c r="I47" s="5" t="s">
        <v>341</v>
      </c>
      <c r="K47" s="6" t="s">
        <v>22</v>
      </c>
      <c r="L47" s="7" t="s">
        <v>441</v>
      </c>
      <c r="M47" s="7" t="s">
        <v>441</v>
      </c>
      <c r="N47" s="7" t="s">
        <v>392</v>
      </c>
      <c r="O47" s="7" t="s">
        <v>441</v>
      </c>
      <c r="P47" s="7" t="s">
        <v>392</v>
      </c>
      <c r="Q47" s="7" t="s">
        <v>441</v>
      </c>
      <c r="R47" s="5" t="s">
        <v>399</v>
      </c>
      <c r="S47" s="5" t="s">
        <v>36</v>
      </c>
      <c r="T47" s="6">
        <v>2019</v>
      </c>
      <c r="U47" s="6">
        <v>1200</v>
      </c>
      <c r="V47" s="5" t="s">
        <v>409</v>
      </c>
      <c r="W47" s="6">
        <v>2022</v>
      </c>
      <c r="X47" s="6" t="s">
        <v>27</v>
      </c>
      <c r="Y47" s="5" t="s">
        <v>409</v>
      </c>
      <c r="Z47" s="6">
        <v>2022</v>
      </c>
      <c r="AA47" s="5" t="s">
        <v>409</v>
      </c>
      <c r="AB47" s="6">
        <v>2022</v>
      </c>
      <c r="AC47" s="6">
        <v>180.7</v>
      </c>
      <c r="AD47" s="8">
        <f t="shared" si="1"/>
        <v>0</v>
      </c>
      <c r="AE47" s="19">
        <v>140.80000000000001</v>
      </c>
      <c r="AF47" s="25">
        <v>3.9000000000000057</v>
      </c>
    </row>
    <row r="48" spans="1:32" x14ac:dyDescent="0.45">
      <c r="A48" s="6" t="s">
        <v>432</v>
      </c>
      <c r="B48" s="26">
        <v>46</v>
      </c>
      <c r="C48" s="6" t="s">
        <v>144</v>
      </c>
      <c r="D48" s="6">
        <v>1</v>
      </c>
      <c r="E48" s="5" t="s">
        <v>257</v>
      </c>
      <c r="F48" s="5" t="s">
        <v>21</v>
      </c>
      <c r="G48" s="6" t="s">
        <v>22</v>
      </c>
      <c r="H48" s="5" t="s">
        <v>258</v>
      </c>
      <c r="I48" s="5" t="s">
        <v>259</v>
      </c>
      <c r="K48" s="6" t="s">
        <v>22</v>
      </c>
      <c r="L48" s="7" t="s">
        <v>392</v>
      </c>
      <c r="M48" s="7" t="s">
        <v>441</v>
      </c>
      <c r="N48" s="7" t="s">
        <v>441</v>
      </c>
      <c r="O48" s="7" t="s">
        <v>441</v>
      </c>
      <c r="P48" s="7" t="s">
        <v>392</v>
      </c>
      <c r="Q48" s="7" t="s">
        <v>441</v>
      </c>
      <c r="R48" s="5" t="s">
        <v>270</v>
      </c>
      <c r="S48" s="5" t="s">
        <v>35</v>
      </c>
      <c r="T48" s="6">
        <v>2016</v>
      </c>
      <c r="U48" s="6">
        <v>1028</v>
      </c>
      <c r="V48" s="5" t="s">
        <v>270</v>
      </c>
      <c r="W48" s="6">
        <v>2020</v>
      </c>
      <c r="X48" s="6" t="s">
        <v>27</v>
      </c>
      <c r="Y48" s="5" t="s">
        <v>270</v>
      </c>
      <c r="Z48" s="6">
        <v>2020</v>
      </c>
      <c r="AA48" s="5" t="s">
        <v>270</v>
      </c>
      <c r="AB48" s="6">
        <v>2021</v>
      </c>
      <c r="AC48" s="6">
        <v>180.6</v>
      </c>
      <c r="AD48" s="8">
        <f t="shared" si="1"/>
        <v>0</v>
      </c>
      <c r="AE48" s="19">
        <v>166.8</v>
      </c>
      <c r="AF48" s="19">
        <v>0</v>
      </c>
    </row>
    <row r="49" spans="1:32" x14ac:dyDescent="0.45">
      <c r="A49" s="6" t="s">
        <v>432</v>
      </c>
      <c r="B49" s="26">
        <v>47</v>
      </c>
      <c r="C49" s="6" t="s">
        <v>81</v>
      </c>
      <c r="D49" s="6">
        <v>3</v>
      </c>
      <c r="E49" s="5" t="s">
        <v>287</v>
      </c>
      <c r="F49" s="5" t="s">
        <v>288</v>
      </c>
      <c r="G49" s="6" t="s">
        <v>22</v>
      </c>
      <c r="H49" s="5" t="s">
        <v>285</v>
      </c>
      <c r="I49" s="5" t="s">
        <v>286</v>
      </c>
      <c r="K49" s="6" t="s">
        <v>22</v>
      </c>
      <c r="L49" s="7" t="s">
        <v>441</v>
      </c>
      <c r="M49" s="7" t="s">
        <v>392</v>
      </c>
      <c r="N49" s="7" t="s">
        <v>441</v>
      </c>
      <c r="O49" s="7" t="s">
        <v>441</v>
      </c>
      <c r="P49" s="7" t="s">
        <v>392</v>
      </c>
      <c r="Q49" s="7" t="s">
        <v>441</v>
      </c>
      <c r="R49" s="5" t="s">
        <v>24</v>
      </c>
      <c r="S49" s="5" t="s">
        <v>25</v>
      </c>
      <c r="T49" s="6">
        <v>2020</v>
      </c>
      <c r="U49" s="6">
        <v>1243</v>
      </c>
      <c r="V49" s="5" t="s">
        <v>26</v>
      </c>
      <c r="W49" s="6">
        <v>2020</v>
      </c>
      <c r="X49" s="6" t="s">
        <v>27</v>
      </c>
      <c r="Y49" s="5" t="s">
        <v>26</v>
      </c>
      <c r="Z49" s="6">
        <v>2020</v>
      </c>
      <c r="AA49" s="5" t="s">
        <v>26</v>
      </c>
      <c r="AB49" s="6">
        <v>2020</v>
      </c>
      <c r="AC49" s="6">
        <v>182.2</v>
      </c>
      <c r="AD49" s="8">
        <f t="shared" si="1"/>
        <v>0</v>
      </c>
      <c r="AE49" s="9">
        <v>155.89999999999998</v>
      </c>
      <c r="AF49" s="19">
        <v>0</v>
      </c>
    </row>
    <row r="50" spans="1:32" x14ac:dyDescent="0.45">
      <c r="A50" s="6" t="s">
        <v>432</v>
      </c>
      <c r="B50" s="26">
        <v>47</v>
      </c>
      <c r="C50" s="6" t="s">
        <v>58</v>
      </c>
      <c r="D50" s="6">
        <v>11</v>
      </c>
      <c r="E50" s="5" t="s">
        <v>59</v>
      </c>
      <c r="F50" s="5" t="s">
        <v>60</v>
      </c>
      <c r="G50" s="6" t="s">
        <v>22</v>
      </c>
      <c r="H50" s="5" t="s">
        <v>61</v>
      </c>
      <c r="I50" s="5" t="s">
        <v>62</v>
      </c>
      <c r="K50" s="6" t="s">
        <v>22</v>
      </c>
      <c r="L50" s="7" t="s">
        <v>392</v>
      </c>
      <c r="M50" s="7" t="s">
        <v>441</v>
      </c>
      <c r="N50" s="7" t="s">
        <v>441</v>
      </c>
      <c r="O50" s="7" t="s">
        <v>441</v>
      </c>
      <c r="P50" s="7" t="s">
        <v>392</v>
      </c>
      <c r="Q50" s="7" t="s">
        <v>441</v>
      </c>
      <c r="R50" s="5" t="s">
        <v>24</v>
      </c>
      <c r="S50" s="5" t="s">
        <v>25</v>
      </c>
      <c r="T50" s="6">
        <v>2021</v>
      </c>
      <c r="U50" s="6">
        <v>1342</v>
      </c>
      <c r="V50" s="5" t="s">
        <v>26</v>
      </c>
      <c r="W50" s="6">
        <v>2021</v>
      </c>
      <c r="X50" s="6" t="s">
        <v>27</v>
      </c>
      <c r="Y50" s="5" t="s">
        <v>26</v>
      </c>
      <c r="Z50" s="6">
        <v>2021</v>
      </c>
      <c r="AA50" s="5" t="s">
        <v>404</v>
      </c>
      <c r="AB50" s="6">
        <v>2020</v>
      </c>
      <c r="AC50" s="6">
        <v>181.9</v>
      </c>
      <c r="AD50" s="8">
        <f t="shared" si="1"/>
        <v>0</v>
      </c>
      <c r="AE50" s="19">
        <v>168.1</v>
      </c>
      <c r="AF50" s="19">
        <v>0</v>
      </c>
    </row>
    <row r="51" spans="1:32" x14ac:dyDescent="0.45">
      <c r="A51" s="6" t="s">
        <v>432</v>
      </c>
      <c r="B51" s="26">
        <v>49</v>
      </c>
      <c r="C51" s="6" t="s">
        <v>44</v>
      </c>
      <c r="D51" s="6">
        <v>109</v>
      </c>
      <c r="E51" s="5" t="s">
        <v>277</v>
      </c>
      <c r="F51" s="5" t="s">
        <v>278</v>
      </c>
      <c r="G51" s="6" t="s">
        <v>22</v>
      </c>
      <c r="H51" s="5" t="s">
        <v>283</v>
      </c>
      <c r="I51" s="5" t="s">
        <v>284</v>
      </c>
      <c r="K51" s="6" t="s">
        <v>22</v>
      </c>
      <c r="L51" s="7" t="s">
        <v>441</v>
      </c>
      <c r="M51" s="7" t="s">
        <v>441</v>
      </c>
      <c r="N51" s="7" t="s">
        <v>441</v>
      </c>
      <c r="O51" s="7" t="s">
        <v>441</v>
      </c>
      <c r="P51" s="7" t="s">
        <v>392</v>
      </c>
      <c r="Q51" s="7" t="s">
        <v>441</v>
      </c>
      <c r="R51" s="5" t="s">
        <v>24</v>
      </c>
      <c r="S51" s="5" t="s">
        <v>280</v>
      </c>
      <c r="T51" s="6">
        <v>2011</v>
      </c>
      <c r="U51" s="6">
        <v>437</v>
      </c>
      <c r="V51" s="5" t="s">
        <v>424</v>
      </c>
      <c r="W51" s="6">
        <v>2018</v>
      </c>
      <c r="X51" s="6" t="s">
        <v>27</v>
      </c>
      <c r="Y51" s="5" t="s">
        <v>425</v>
      </c>
      <c r="Z51" s="6">
        <v>2018</v>
      </c>
      <c r="AA51" s="5" t="s">
        <v>26</v>
      </c>
      <c r="AB51" s="6">
        <v>2019</v>
      </c>
      <c r="AC51" s="6">
        <v>180.85</v>
      </c>
      <c r="AD51" s="8">
        <f t="shared" si="1"/>
        <v>0</v>
      </c>
      <c r="AE51" s="19">
        <v>152.4</v>
      </c>
      <c r="AF51" s="19">
        <v>0</v>
      </c>
    </row>
    <row r="52" spans="1:32" x14ac:dyDescent="0.45">
      <c r="A52" s="6" t="s">
        <v>433</v>
      </c>
      <c r="B52" s="26">
        <v>50</v>
      </c>
      <c r="C52" s="6" t="s">
        <v>69</v>
      </c>
      <c r="D52" s="6">
        <v>100</v>
      </c>
      <c r="E52" s="5" t="s">
        <v>321</v>
      </c>
      <c r="F52" s="5" t="s">
        <v>322</v>
      </c>
      <c r="G52" s="6" t="s">
        <v>224</v>
      </c>
      <c r="H52" s="5" t="s">
        <v>323</v>
      </c>
      <c r="I52" s="5" t="s">
        <v>324</v>
      </c>
      <c r="K52" s="6" t="s">
        <v>22</v>
      </c>
      <c r="L52" s="7" t="s">
        <v>441</v>
      </c>
      <c r="M52" s="7" t="s">
        <v>441</v>
      </c>
      <c r="N52" s="7" t="s">
        <v>441</v>
      </c>
      <c r="O52" s="7" t="s">
        <v>441</v>
      </c>
      <c r="P52" s="7" t="s">
        <v>441</v>
      </c>
      <c r="Q52" s="7" t="s">
        <v>392</v>
      </c>
      <c r="R52" s="5" t="s">
        <v>270</v>
      </c>
      <c r="S52" s="5" t="s">
        <v>35</v>
      </c>
      <c r="T52" s="6">
        <v>2018</v>
      </c>
      <c r="U52" s="6">
        <v>1120</v>
      </c>
      <c r="V52" s="5" t="s">
        <v>407</v>
      </c>
      <c r="W52" s="6">
        <v>2018</v>
      </c>
      <c r="X52" s="6" t="s">
        <v>27</v>
      </c>
      <c r="Y52" s="5" t="s">
        <v>407</v>
      </c>
      <c r="Z52" s="6">
        <v>2018</v>
      </c>
      <c r="AA52" s="5" t="s">
        <v>407</v>
      </c>
      <c r="AB52" s="6">
        <v>2023</v>
      </c>
      <c r="AC52" s="6">
        <v>176.6</v>
      </c>
      <c r="AD52" s="25">
        <f t="shared" si="1"/>
        <v>3.4000000000000057</v>
      </c>
      <c r="AE52" s="19">
        <v>148.5</v>
      </c>
      <c r="AF52" s="25">
        <v>0.75</v>
      </c>
    </row>
    <row r="53" spans="1:32" x14ac:dyDescent="0.45">
      <c r="A53" s="6" t="s">
        <v>433</v>
      </c>
      <c r="B53" s="26">
        <v>51</v>
      </c>
      <c r="C53" s="6" t="s">
        <v>50</v>
      </c>
      <c r="D53" s="6">
        <v>21</v>
      </c>
      <c r="E53" s="5" t="s">
        <v>248</v>
      </c>
      <c r="F53" s="5" t="s">
        <v>249</v>
      </c>
      <c r="G53" s="6" t="s">
        <v>224</v>
      </c>
      <c r="H53" s="5" t="s">
        <v>250</v>
      </c>
      <c r="I53" s="5" t="s">
        <v>251</v>
      </c>
      <c r="K53" s="6" t="s">
        <v>22</v>
      </c>
      <c r="L53" s="7" t="s">
        <v>441</v>
      </c>
      <c r="M53" s="7" t="s">
        <v>441</v>
      </c>
      <c r="N53" s="7" t="s">
        <v>441</v>
      </c>
      <c r="O53" s="7" t="s">
        <v>441</v>
      </c>
      <c r="P53" s="7" t="s">
        <v>441</v>
      </c>
      <c r="Q53" s="7" t="s">
        <v>392</v>
      </c>
      <c r="R53" s="5" t="s">
        <v>37</v>
      </c>
      <c r="S53" s="5" t="s">
        <v>99</v>
      </c>
      <c r="T53" s="6">
        <v>2018</v>
      </c>
      <c r="U53" s="6">
        <v>1129</v>
      </c>
      <c r="V53" s="5" t="s">
        <v>406</v>
      </c>
      <c r="W53" s="6">
        <v>2019</v>
      </c>
      <c r="X53" s="6" t="s">
        <v>27</v>
      </c>
      <c r="Y53" s="5" t="s">
        <v>406</v>
      </c>
      <c r="Z53" s="6">
        <v>2019</v>
      </c>
      <c r="AA53" s="5" t="s">
        <v>406</v>
      </c>
      <c r="AB53" s="6">
        <v>2021</v>
      </c>
      <c r="AC53" s="6">
        <v>180</v>
      </c>
      <c r="AD53" s="8">
        <f t="shared" si="1"/>
        <v>0</v>
      </c>
      <c r="AE53" s="9">
        <v>158.4</v>
      </c>
      <c r="AF53" s="19">
        <v>0</v>
      </c>
    </row>
    <row r="54" spans="1:32" x14ac:dyDescent="0.45">
      <c r="A54" s="6" t="s">
        <v>433</v>
      </c>
      <c r="B54" s="26">
        <v>52</v>
      </c>
      <c r="C54" s="6" t="s">
        <v>50</v>
      </c>
      <c r="D54" s="6">
        <v>320</v>
      </c>
      <c r="E54" s="5" t="s">
        <v>54</v>
      </c>
      <c r="F54" s="5" t="s">
        <v>55</v>
      </c>
      <c r="G54" s="6" t="s">
        <v>22</v>
      </c>
      <c r="H54" s="5" t="s">
        <v>56</v>
      </c>
      <c r="I54" s="5" t="s">
        <v>57</v>
      </c>
      <c r="K54" s="6" t="s">
        <v>22</v>
      </c>
      <c r="L54" s="7" t="s">
        <v>392</v>
      </c>
      <c r="M54" s="7" t="s">
        <v>441</v>
      </c>
      <c r="N54" s="7" t="s">
        <v>441</v>
      </c>
      <c r="O54" s="7" t="s">
        <v>441</v>
      </c>
      <c r="P54" s="7" t="s">
        <v>392</v>
      </c>
      <c r="Q54" s="7" t="s">
        <v>441</v>
      </c>
      <c r="R54" s="5" t="s">
        <v>270</v>
      </c>
      <c r="S54" s="5" t="s">
        <v>35</v>
      </c>
      <c r="T54" s="6">
        <v>2015</v>
      </c>
      <c r="U54" s="6">
        <v>959</v>
      </c>
      <c r="V54" s="5" t="s">
        <v>407</v>
      </c>
      <c r="W54" s="6">
        <v>2022</v>
      </c>
      <c r="X54" s="6" t="s">
        <v>27</v>
      </c>
      <c r="Y54" s="5" t="s">
        <v>404</v>
      </c>
      <c r="Z54" s="6">
        <v>2022</v>
      </c>
      <c r="AA54" s="5" t="s">
        <v>407</v>
      </c>
      <c r="AB54" s="6">
        <v>2023</v>
      </c>
      <c r="AC54" s="6">
        <v>182.75</v>
      </c>
      <c r="AD54" s="8">
        <f t="shared" si="1"/>
        <v>0</v>
      </c>
      <c r="AE54" s="19">
        <v>167.5</v>
      </c>
      <c r="AF54" s="19">
        <v>0</v>
      </c>
    </row>
    <row r="55" spans="1:32" x14ac:dyDescent="0.45">
      <c r="A55" s="6" t="s">
        <v>433</v>
      </c>
      <c r="B55" s="26">
        <v>53</v>
      </c>
      <c r="C55" s="6" t="s">
        <v>302</v>
      </c>
      <c r="D55" s="6">
        <v>14</v>
      </c>
      <c r="E55" s="5" t="s">
        <v>306</v>
      </c>
      <c r="F55" s="5" t="s">
        <v>299</v>
      </c>
      <c r="G55" s="6" t="s">
        <v>22</v>
      </c>
      <c r="H55" s="5" t="s">
        <v>307</v>
      </c>
      <c r="I55" s="5" t="s">
        <v>299</v>
      </c>
      <c r="K55" s="6" t="s">
        <v>22</v>
      </c>
      <c r="L55" s="7" t="s">
        <v>441</v>
      </c>
      <c r="M55" s="7" t="s">
        <v>441</v>
      </c>
      <c r="N55" s="7" t="s">
        <v>441</v>
      </c>
      <c r="O55" s="7" t="s">
        <v>441</v>
      </c>
      <c r="P55" s="7" t="s">
        <v>392</v>
      </c>
      <c r="Q55" s="7" t="s">
        <v>441</v>
      </c>
      <c r="R55" s="5" t="s">
        <v>399</v>
      </c>
      <c r="S55" s="5" t="s">
        <v>36</v>
      </c>
      <c r="T55" s="6">
        <v>2020</v>
      </c>
      <c r="U55" s="6">
        <v>1288</v>
      </c>
      <c r="V55" s="5" t="s">
        <v>404</v>
      </c>
      <c r="W55" s="6">
        <v>2023</v>
      </c>
      <c r="X55" s="6" t="s">
        <v>27</v>
      </c>
      <c r="Y55" s="5" t="s">
        <v>404</v>
      </c>
      <c r="Z55" s="6">
        <v>2023</v>
      </c>
      <c r="AA55" s="5" t="s">
        <v>404</v>
      </c>
      <c r="AB55" s="6">
        <v>2023</v>
      </c>
      <c r="AC55" s="6">
        <v>179.65</v>
      </c>
      <c r="AD55" s="8">
        <f t="shared" si="1"/>
        <v>0.34999999999999432</v>
      </c>
      <c r="AE55" s="19">
        <v>156.5</v>
      </c>
      <c r="AF55" s="19">
        <v>0</v>
      </c>
    </row>
    <row r="56" spans="1:32" x14ac:dyDescent="0.45">
      <c r="A56" s="6" t="s">
        <v>433</v>
      </c>
      <c r="B56" s="26">
        <v>54</v>
      </c>
      <c r="C56" s="6" t="s">
        <v>63</v>
      </c>
      <c r="D56" s="6">
        <v>510</v>
      </c>
      <c r="E56" s="5" t="s">
        <v>376</v>
      </c>
      <c r="F56" s="5" t="s">
        <v>377</v>
      </c>
      <c r="G56" s="6" t="s">
        <v>22</v>
      </c>
      <c r="H56" s="5" t="s">
        <v>378</v>
      </c>
      <c r="I56" s="5" t="s">
        <v>75</v>
      </c>
      <c r="K56" s="6" t="s">
        <v>224</v>
      </c>
      <c r="L56" s="7" t="s">
        <v>441</v>
      </c>
      <c r="M56" s="7" t="s">
        <v>441</v>
      </c>
      <c r="N56" s="7" t="s">
        <v>441</v>
      </c>
      <c r="O56" s="7" t="s">
        <v>441</v>
      </c>
      <c r="P56" s="7" t="s">
        <v>441</v>
      </c>
      <c r="Q56" s="7" t="s">
        <v>392</v>
      </c>
      <c r="R56" s="5" t="s">
        <v>270</v>
      </c>
      <c r="S56" s="5" t="s">
        <v>40</v>
      </c>
      <c r="T56" s="6">
        <v>2023</v>
      </c>
      <c r="U56" s="6">
        <v>1503</v>
      </c>
      <c r="V56" s="5" t="s">
        <v>270</v>
      </c>
      <c r="W56" s="6">
        <v>2023</v>
      </c>
      <c r="X56" s="6" t="s">
        <v>27</v>
      </c>
      <c r="Y56" s="5" t="s">
        <v>270</v>
      </c>
      <c r="Z56" s="6">
        <v>2023</v>
      </c>
      <c r="AA56" s="5" t="s">
        <v>270</v>
      </c>
      <c r="AB56" s="6">
        <v>2023</v>
      </c>
      <c r="AC56" s="6">
        <v>182.7</v>
      </c>
      <c r="AD56" s="8">
        <f t="shared" si="1"/>
        <v>0</v>
      </c>
      <c r="AE56" s="9">
        <v>152.69999999999999</v>
      </c>
      <c r="AF56" s="19">
        <v>0</v>
      </c>
    </row>
    <row r="57" spans="1:32" x14ac:dyDescent="0.45">
      <c r="A57" s="6" t="s">
        <v>433</v>
      </c>
      <c r="B57" s="26">
        <v>55</v>
      </c>
      <c r="C57" s="6" t="s">
        <v>252</v>
      </c>
      <c r="D57" s="6">
        <v>4</v>
      </c>
      <c r="E57" s="5" t="s">
        <v>253</v>
      </c>
      <c r="F57" s="5" t="s">
        <v>254</v>
      </c>
      <c r="G57" s="6" t="s">
        <v>22</v>
      </c>
      <c r="H57" s="5" t="s">
        <v>255</v>
      </c>
      <c r="I57" s="5" t="s">
        <v>256</v>
      </c>
      <c r="K57" s="6" t="s">
        <v>22</v>
      </c>
      <c r="L57" s="7" t="s">
        <v>441</v>
      </c>
      <c r="M57" s="7" t="s">
        <v>441</v>
      </c>
      <c r="N57" s="7" t="s">
        <v>441</v>
      </c>
      <c r="O57" s="7" t="s">
        <v>441</v>
      </c>
      <c r="P57" s="7" t="s">
        <v>392</v>
      </c>
      <c r="Q57" s="7" t="s">
        <v>441</v>
      </c>
      <c r="R57" s="5" t="s">
        <v>399</v>
      </c>
      <c r="S57" s="5" t="s">
        <v>36</v>
      </c>
      <c r="T57" s="6">
        <v>2018</v>
      </c>
      <c r="U57" s="6">
        <v>1168</v>
      </c>
      <c r="V57" s="5" t="s">
        <v>404</v>
      </c>
      <c r="W57" s="6">
        <v>2021</v>
      </c>
      <c r="X57" s="6" t="s">
        <v>27</v>
      </c>
      <c r="Y57" s="5" t="s">
        <v>404</v>
      </c>
      <c r="Z57" s="6">
        <v>2021</v>
      </c>
      <c r="AA57" s="5" t="s">
        <v>404</v>
      </c>
      <c r="AB57" s="6">
        <v>2021</v>
      </c>
      <c r="AC57" s="6">
        <v>190</v>
      </c>
      <c r="AD57" s="8">
        <f t="shared" si="1"/>
        <v>0</v>
      </c>
      <c r="AE57" s="19">
        <v>153.69999999999999</v>
      </c>
      <c r="AF57" s="19">
        <v>0</v>
      </c>
    </row>
    <row r="58" spans="1:32" x14ac:dyDescent="0.45">
      <c r="A58" s="6" t="s">
        <v>433</v>
      </c>
      <c r="B58" s="26">
        <v>56</v>
      </c>
      <c r="C58" s="6" t="s">
        <v>144</v>
      </c>
      <c r="D58" s="6">
        <v>159</v>
      </c>
      <c r="E58" s="5" t="s">
        <v>145</v>
      </c>
      <c r="F58" s="5" t="s">
        <v>146</v>
      </c>
      <c r="G58" s="6" t="s">
        <v>22</v>
      </c>
      <c r="H58" s="5" t="s">
        <v>147</v>
      </c>
      <c r="I58" s="5" t="s">
        <v>148</v>
      </c>
      <c r="K58" s="6" t="s">
        <v>22</v>
      </c>
      <c r="L58" s="7" t="s">
        <v>441</v>
      </c>
      <c r="M58" s="7" t="s">
        <v>392</v>
      </c>
      <c r="N58" s="7" t="s">
        <v>441</v>
      </c>
      <c r="O58" s="7" t="s">
        <v>441</v>
      </c>
      <c r="P58" s="7" t="s">
        <v>392</v>
      </c>
      <c r="Q58" s="7" t="s">
        <v>441</v>
      </c>
      <c r="R58" s="5" t="s">
        <v>264</v>
      </c>
      <c r="S58" s="5" t="s">
        <v>265</v>
      </c>
      <c r="T58" s="6">
        <v>2010</v>
      </c>
      <c r="U58" s="6" t="s">
        <v>408</v>
      </c>
      <c r="V58" s="5" t="s">
        <v>26</v>
      </c>
      <c r="W58" s="6">
        <v>2016</v>
      </c>
      <c r="X58" s="6" t="s">
        <v>400</v>
      </c>
      <c r="Y58" s="5" t="s">
        <v>26</v>
      </c>
      <c r="Z58" s="6">
        <v>2016</v>
      </c>
      <c r="AA58" s="5" t="s">
        <v>440</v>
      </c>
      <c r="AB58" s="6">
        <v>2013</v>
      </c>
      <c r="AC58" s="6">
        <v>184.9</v>
      </c>
      <c r="AD58" s="8">
        <f t="shared" si="1"/>
        <v>0</v>
      </c>
      <c r="AE58" s="19">
        <v>147.30000000000001</v>
      </c>
      <c r="AF58" s="10">
        <v>0</v>
      </c>
    </row>
    <row r="59" spans="1:32" x14ac:dyDescent="0.45">
      <c r="A59" s="6" t="s">
        <v>433</v>
      </c>
      <c r="B59" s="26">
        <v>57</v>
      </c>
      <c r="C59" s="6" t="s">
        <v>50</v>
      </c>
      <c r="D59" s="6">
        <v>19</v>
      </c>
      <c r="E59" s="5" t="s">
        <v>312</v>
      </c>
      <c r="F59" s="5" t="s">
        <v>98</v>
      </c>
      <c r="G59" s="6" t="s">
        <v>22</v>
      </c>
      <c r="H59" s="5" t="s">
        <v>313</v>
      </c>
      <c r="I59" s="5" t="s">
        <v>314</v>
      </c>
      <c r="K59" s="6" t="s">
        <v>22</v>
      </c>
      <c r="L59" s="7" t="s">
        <v>392</v>
      </c>
      <c r="M59" s="7" t="s">
        <v>441</v>
      </c>
      <c r="N59" s="7" t="s">
        <v>441</v>
      </c>
      <c r="O59" s="7" t="s">
        <v>441</v>
      </c>
      <c r="P59" s="7" t="s">
        <v>392</v>
      </c>
      <c r="Q59" s="7" t="s">
        <v>441</v>
      </c>
      <c r="R59" s="5" t="s">
        <v>37</v>
      </c>
      <c r="S59" s="5" t="s">
        <v>99</v>
      </c>
      <c r="T59" s="6">
        <v>2018</v>
      </c>
      <c r="U59" s="6">
        <v>1132</v>
      </c>
      <c r="V59" s="5" t="s">
        <v>406</v>
      </c>
      <c r="W59" s="6">
        <v>2022</v>
      </c>
      <c r="X59" s="6" t="s">
        <v>27</v>
      </c>
      <c r="Y59" s="5" t="s">
        <v>406</v>
      </c>
      <c r="Z59" s="6">
        <v>2022</v>
      </c>
      <c r="AA59" s="5" t="s">
        <v>410</v>
      </c>
      <c r="AB59" s="6">
        <v>2018</v>
      </c>
      <c r="AC59" s="6">
        <v>178</v>
      </c>
      <c r="AD59" s="25">
        <f t="shared" si="1"/>
        <v>2</v>
      </c>
      <c r="AE59" s="9">
        <v>173.1</v>
      </c>
      <c r="AF59" s="19">
        <v>0</v>
      </c>
    </row>
    <row r="60" spans="1:32" x14ac:dyDescent="0.45">
      <c r="A60" s="6" t="s">
        <v>433</v>
      </c>
      <c r="B60" s="26">
        <v>58</v>
      </c>
      <c r="C60" s="6" t="s">
        <v>144</v>
      </c>
      <c r="D60" s="6">
        <v>789</v>
      </c>
      <c r="E60" s="5" t="s">
        <v>371</v>
      </c>
      <c r="F60" s="5" t="s">
        <v>344</v>
      </c>
      <c r="G60" s="6" t="s">
        <v>22</v>
      </c>
      <c r="H60" s="5" t="s">
        <v>371</v>
      </c>
      <c r="I60" s="5" t="s">
        <v>372</v>
      </c>
      <c r="K60" s="6" t="s">
        <v>224</v>
      </c>
      <c r="L60" s="7" t="s">
        <v>392</v>
      </c>
      <c r="M60" s="7" t="s">
        <v>441</v>
      </c>
      <c r="N60" s="7" t="s">
        <v>392</v>
      </c>
      <c r="O60" s="7" t="s">
        <v>441</v>
      </c>
      <c r="P60" s="7" t="s">
        <v>441</v>
      </c>
      <c r="Q60" s="7" t="s">
        <v>392</v>
      </c>
      <c r="R60" s="5" t="s">
        <v>270</v>
      </c>
      <c r="S60" s="5" t="s">
        <v>35</v>
      </c>
      <c r="T60" s="6">
        <v>2019</v>
      </c>
      <c r="U60" s="6">
        <v>1222</v>
      </c>
      <c r="V60" s="5" t="s">
        <v>270</v>
      </c>
      <c r="W60" s="6">
        <v>2019</v>
      </c>
      <c r="X60" s="6" t="s">
        <v>27</v>
      </c>
      <c r="Y60" s="5" t="s">
        <v>270</v>
      </c>
      <c r="Z60" s="6">
        <v>2019</v>
      </c>
      <c r="AA60" s="5" t="s">
        <v>270</v>
      </c>
      <c r="AB60" s="6">
        <v>2016</v>
      </c>
      <c r="AC60" s="6">
        <v>185</v>
      </c>
      <c r="AD60" s="8">
        <f t="shared" si="1"/>
        <v>0</v>
      </c>
      <c r="AE60" s="19">
        <v>151.69999999999999</v>
      </c>
      <c r="AF60" s="19">
        <v>0</v>
      </c>
    </row>
    <row r="61" spans="1:32" x14ac:dyDescent="0.45">
      <c r="A61" s="6" t="s">
        <v>433</v>
      </c>
      <c r="B61" s="26">
        <v>59</v>
      </c>
      <c r="C61" s="6" t="s">
        <v>69</v>
      </c>
      <c r="D61" s="6">
        <v>42</v>
      </c>
      <c r="E61" s="5" t="s">
        <v>209</v>
      </c>
      <c r="F61" s="5" t="s">
        <v>210</v>
      </c>
      <c r="G61" s="6" t="s">
        <v>22</v>
      </c>
      <c r="H61" s="5" t="s">
        <v>211</v>
      </c>
      <c r="I61" s="5" t="s">
        <v>212</v>
      </c>
      <c r="K61" s="6" t="s">
        <v>22</v>
      </c>
      <c r="L61" s="7" t="s">
        <v>441</v>
      </c>
      <c r="M61" s="7" t="s">
        <v>441</v>
      </c>
      <c r="N61" s="7" t="s">
        <v>441</v>
      </c>
      <c r="O61" s="7" t="s">
        <v>441</v>
      </c>
      <c r="P61" s="7" t="s">
        <v>392</v>
      </c>
      <c r="Q61" s="7" t="s">
        <v>441</v>
      </c>
      <c r="R61" s="5" t="s">
        <v>399</v>
      </c>
      <c r="S61" s="5" t="s">
        <v>36</v>
      </c>
      <c r="T61" s="6">
        <v>2018</v>
      </c>
      <c r="U61" s="6">
        <v>1160</v>
      </c>
      <c r="V61" s="5" t="s">
        <v>404</v>
      </c>
      <c r="W61" s="6">
        <v>2021</v>
      </c>
      <c r="X61" s="6" t="s">
        <v>27</v>
      </c>
      <c r="Y61" s="5" t="s">
        <v>404</v>
      </c>
      <c r="Z61" s="6">
        <v>2021</v>
      </c>
      <c r="AA61" s="5" t="s">
        <v>404</v>
      </c>
      <c r="AB61" s="6">
        <v>2023</v>
      </c>
      <c r="AC61" s="6">
        <v>181.8</v>
      </c>
      <c r="AD61" s="8">
        <f t="shared" si="1"/>
        <v>0</v>
      </c>
      <c r="AE61" s="9">
        <v>176.8</v>
      </c>
      <c r="AF61" s="19">
        <v>0</v>
      </c>
    </row>
    <row r="62" spans="1:32" x14ac:dyDescent="0.45">
      <c r="A62" s="6" t="s">
        <v>433</v>
      </c>
      <c r="B62" s="26">
        <v>60</v>
      </c>
      <c r="C62" s="6" t="s">
        <v>50</v>
      </c>
      <c r="D62" s="6">
        <v>23</v>
      </c>
      <c r="E62" s="5" t="s">
        <v>240</v>
      </c>
      <c r="F62" s="5" t="s">
        <v>241</v>
      </c>
      <c r="G62" s="6" t="s">
        <v>22</v>
      </c>
      <c r="H62" s="5" t="s">
        <v>242</v>
      </c>
      <c r="I62" s="5" t="s">
        <v>243</v>
      </c>
      <c r="K62" s="6" t="s">
        <v>224</v>
      </c>
      <c r="L62" s="7" t="s">
        <v>441</v>
      </c>
      <c r="M62" s="7" t="s">
        <v>441</v>
      </c>
      <c r="N62" s="7" t="s">
        <v>441</v>
      </c>
      <c r="O62" s="7" t="s">
        <v>441</v>
      </c>
      <c r="P62" s="7" t="s">
        <v>441</v>
      </c>
      <c r="Q62" s="7" t="s">
        <v>392</v>
      </c>
      <c r="R62" s="5" t="s">
        <v>38</v>
      </c>
      <c r="S62" s="5" t="s">
        <v>421</v>
      </c>
      <c r="T62" s="6">
        <v>2014</v>
      </c>
      <c r="U62" s="6">
        <v>939</v>
      </c>
      <c r="V62" s="5" t="s">
        <v>409</v>
      </c>
      <c r="W62" s="6">
        <v>2019</v>
      </c>
      <c r="X62" s="6" t="s">
        <v>27</v>
      </c>
      <c r="Y62" s="5" t="s">
        <v>409</v>
      </c>
      <c r="Z62" s="6">
        <v>2023</v>
      </c>
      <c r="AA62" s="5" t="s">
        <v>409</v>
      </c>
      <c r="AB62" s="6">
        <v>2023</v>
      </c>
      <c r="AC62" s="6">
        <v>184.5</v>
      </c>
      <c r="AD62" s="8">
        <f t="shared" si="1"/>
        <v>0</v>
      </c>
      <c r="AE62" s="9">
        <v>150.1</v>
      </c>
      <c r="AF62" s="19">
        <v>0</v>
      </c>
    </row>
    <row r="63" spans="1:32" x14ac:dyDescent="0.45">
      <c r="A63" s="6" t="s">
        <v>433</v>
      </c>
      <c r="B63" s="26">
        <v>61</v>
      </c>
      <c r="C63" s="6" t="s">
        <v>219</v>
      </c>
      <c r="D63" s="6">
        <v>11</v>
      </c>
      <c r="E63" s="5" t="s">
        <v>220</v>
      </c>
      <c r="F63" s="5" t="s">
        <v>221</v>
      </c>
      <c r="G63" s="6" t="s">
        <v>22</v>
      </c>
      <c r="H63" s="5" t="s">
        <v>222</v>
      </c>
      <c r="I63" s="5" t="s">
        <v>223</v>
      </c>
      <c r="K63" s="6" t="s">
        <v>224</v>
      </c>
      <c r="L63" s="7" t="s">
        <v>392</v>
      </c>
      <c r="M63" s="7" t="s">
        <v>441</v>
      </c>
      <c r="N63" s="7" t="s">
        <v>392</v>
      </c>
      <c r="O63" s="7" t="s">
        <v>441</v>
      </c>
      <c r="P63" s="7" t="s">
        <v>441</v>
      </c>
      <c r="Q63" s="7" t="s">
        <v>392</v>
      </c>
      <c r="R63" s="5" t="s">
        <v>270</v>
      </c>
      <c r="S63" s="5" t="s">
        <v>40</v>
      </c>
      <c r="T63" s="6">
        <v>2021</v>
      </c>
      <c r="U63" s="6">
        <v>1280</v>
      </c>
      <c r="V63" s="5" t="s">
        <v>407</v>
      </c>
      <c r="W63" s="6">
        <v>2023</v>
      </c>
      <c r="X63" s="6" t="s">
        <v>27</v>
      </c>
      <c r="Y63" s="5" t="s">
        <v>407</v>
      </c>
      <c r="Z63" s="6">
        <v>2023</v>
      </c>
      <c r="AA63" s="5" t="s">
        <v>407</v>
      </c>
      <c r="AB63" s="6">
        <v>2022</v>
      </c>
      <c r="AC63" s="6">
        <v>190</v>
      </c>
      <c r="AD63" s="8">
        <f t="shared" si="1"/>
        <v>0</v>
      </c>
      <c r="AE63" s="9">
        <v>162.6</v>
      </c>
      <c r="AF63" s="19">
        <v>0</v>
      </c>
    </row>
    <row r="64" spans="1:32" x14ac:dyDescent="0.45">
      <c r="A64" s="6" t="s">
        <v>433</v>
      </c>
      <c r="B64" s="26">
        <v>62</v>
      </c>
      <c r="C64" s="6" t="s">
        <v>63</v>
      </c>
      <c r="D64" s="6">
        <v>363</v>
      </c>
      <c r="E64" s="5" t="s">
        <v>225</v>
      </c>
      <c r="F64" s="5" t="s">
        <v>226</v>
      </c>
      <c r="G64" s="6" t="s">
        <v>22</v>
      </c>
      <c r="H64" s="5" t="s">
        <v>227</v>
      </c>
      <c r="I64" s="5" t="s">
        <v>228</v>
      </c>
      <c r="K64" s="6" t="s">
        <v>22</v>
      </c>
      <c r="L64" s="7" t="s">
        <v>441</v>
      </c>
      <c r="M64" s="7" t="s">
        <v>441</v>
      </c>
      <c r="N64" s="7" t="s">
        <v>441</v>
      </c>
      <c r="O64" s="7" t="s">
        <v>441</v>
      </c>
      <c r="P64" s="7" t="s">
        <v>392</v>
      </c>
      <c r="Q64" s="7" t="s">
        <v>441</v>
      </c>
      <c r="R64" s="5" t="s">
        <v>270</v>
      </c>
      <c r="S64" s="5" t="s">
        <v>35</v>
      </c>
      <c r="T64" s="6">
        <v>2018</v>
      </c>
      <c r="U64" s="6">
        <v>1223</v>
      </c>
      <c r="V64" s="5" t="s">
        <v>270</v>
      </c>
      <c r="W64" s="6">
        <v>2023</v>
      </c>
      <c r="X64" s="6" t="s">
        <v>27</v>
      </c>
      <c r="Y64" s="5" t="s">
        <v>270</v>
      </c>
      <c r="Z64" s="6">
        <v>2023</v>
      </c>
      <c r="AA64" s="5" t="s">
        <v>270</v>
      </c>
      <c r="AB64" s="6">
        <v>2023</v>
      </c>
      <c r="AC64" s="6">
        <v>178</v>
      </c>
      <c r="AD64" s="25">
        <f t="shared" si="1"/>
        <v>2</v>
      </c>
      <c r="AE64" s="9">
        <v>152.19999999999999</v>
      </c>
      <c r="AF64" s="19">
        <v>0</v>
      </c>
    </row>
    <row r="65" spans="1:32" x14ac:dyDescent="0.45">
      <c r="A65" s="6" t="s">
        <v>433</v>
      </c>
      <c r="B65" s="26">
        <v>63</v>
      </c>
      <c r="C65" s="6" t="s">
        <v>219</v>
      </c>
      <c r="D65" s="6">
        <v>77</v>
      </c>
      <c r="E65" s="5" t="s">
        <v>375</v>
      </c>
      <c r="F65" s="5" t="s">
        <v>344</v>
      </c>
      <c r="G65" s="6" t="s">
        <v>22</v>
      </c>
      <c r="H65" s="11" t="s">
        <v>411</v>
      </c>
      <c r="I65" s="5" t="s">
        <v>412</v>
      </c>
      <c r="K65" s="6" t="s">
        <v>22</v>
      </c>
      <c r="L65" s="7" t="s">
        <v>441</v>
      </c>
      <c r="M65" s="7" t="s">
        <v>441</v>
      </c>
      <c r="N65" s="7" t="s">
        <v>441</v>
      </c>
      <c r="O65" s="7" t="s">
        <v>441</v>
      </c>
      <c r="P65" s="7" t="s">
        <v>392</v>
      </c>
      <c r="Q65" s="7" t="s">
        <v>441</v>
      </c>
      <c r="R65" s="5" t="s">
        <v>399</v>
      </c>
      <c r="S65" s="5" t="s">
        <v>36</v>
      </c>
      <c r="T65" s="6">
        <v>2020</v>
      </c>
      <c r="U65" s="6">
        <v>1289</v>
      </c>
      <c r="V65" s="5" t="s">
        <v>406</v>
      </c>
      <c r="W65" s="6">
        <v>2023</v>
      </c>
      <c r="X65" s="6" t="s">
        <v>27</v>
      </c>
      <c r="Y65" s="5" t="s">
        <v>406</v>
      </c>
      <c r="Z65" s="6">
        <v>2023</v>
      </c>
      <c r="AA65" s="5" t="s">
        <v>406</v>
      </c>
      <c r="AB65" s="6">
        <v>2023</v>
      </c>
      <c r="AC65" s="6">
        <v>182.45</v>
      </c>
      <c r="AD65" s="8">
        <f t="shared" si="1"/>
        <v>0</v>
      </c>
      <c r="AE65" s="9">
        <v>175.8</v>
      </c>
      <c r="AF65" s="19">
        <v>0</v>
      </c>
    </row>
    <row r="66" spans="1:32" x14ac:dyDescent="0.45">
      <c r="A66" s="6" t="s">
        <v>433</v>
      </c>
      <c r="B66" s="26">
        <v>64</v>
      </c>
      <c r="C66" s="6" t="s">
        <v>44</v>
      </c>
      <c r="D66" s="6">
        <v>432</v>
      </c>
      <c r="E66" s="5" t="s">
        <v>351</v>
      </c>
      <c r="F66" s="5" t="s">
        <v>352</v>
      </c>
      <c r="G66" s="6" t="s">
        <v>22</v>
      </c>
      <c r="H66" s="5" t="s">
        <v>353</v>
      </c>
      <c r="I66" s="5" t="s">
        <v>215</v>
      </c>
      <c r="K66" s="6" t="s">
        <v>22</v>
      </c>
      <c r="L66" s="7" t="s">
        <v>392</v>
      </c>
      <c r="M66" s="7" t="s">
        <v>441</v>
      </c>
      <c r="N66" s="7" t="s">
        <v>441</v>
      </c>
      <c r="O66" s="7" t="s">
        <v>441</v>
      </c>
      <c r="P66" s="7" t="s">
        <v>392</v>
      </c>
      <c r="Q66" s="7" t="s">
        <v>441</v>
      </c>
      <c r="R66" s="5" t="s">
        <v>270</v>
      </c>
      <c r="S66" s="5" t="s">
        <v>35</v>
      </c>
      <c r="T66" s="6">
        <v>2018</v>
      </c>
      <c r="U66" s="6">
        <v>1150</v>
      </c>
      <c r="V66" s="5" t="s">
        <v>270</v>
      </c>
      <c r="W66" s="6">
        <v>2022</v>
      </c>
      <c r="X66" s="6" t="s">
        <v>27</v>
      </c>
      <c r="Y66" s="5" t="s">
        <v>270</v>
      </c>
      <c r="Z66" s="6">
        <v>2023</v>
      </c>
      <c r="AA66" s="5" t="s">
        <v>270</v>
      </c>
      <c r="AB66" s="6">
        <v>2023</v>
      </c>
      <c r="AC66" s="6">
        <v>180.1</v>
      </c>
      <c r="AD66" s="8">
        <f t="shared" si="1"/>
        <v>0</v>
      </c>
      <c r="AE66" s="19">
        <v>167.4</v>
      </c>
      <c r="AF66" s="19">
        <v>0</v>
      </c>
    </row>
    <row r="67" spans="1:32" x14ac:dyDescent="0.45">
      <c r="A67" s="6" t="s">
        <v>433</v>
      </c>
      <c r="B67" s="26">
        <v>65</v>
      </c>
      <c r="C67" s="6" t="s">
        <v>50</v>
      </c>
      <c r="D67" s="6">
        <v>1</v>
      </c>
      <c r="E67" s="5" t="s">
        <v>366</v>
      </c>
      <c r="F67" s="5" t="s">
        <v>344</v>
      </c>
      <c r="G67" s="6" t="s">
        <v>22</v>
      </c>
      <c r="H67" s="5" t="s">
        <v>367</v>
      </c>
      <c r="I67" s="5" t="s">
        <v>368</v>
      </c>
      <c r="K67" s="6" t="s">
        <v>22</v>
      </c>
      <c r="L67" s="7" t="s">
        <v>441</v>
      </c>
      <c r="M67" s="7" t="s">
        <v>441</v>
      </c>
      <c r="N67" s="7" t="s">
        <v>441</v>
      </c>
      <c r="O67" s="7" t="s">
        <v>441</v>
      </c>
      <c r="P67" s="7" t="s">
        <v>392</v>
      </c>
      <c r="Q67" s="7" t="s">
        <v>441</v>
      </c>
      <c r="R67" s="5" t="s">
        <v>270</v>
      </c>
      <c r="S67" s="5" t="s">
        <v>35</v>
      </c>
      <c r="T67" s="6">
        <v>2010</v>
      </c>
      <c r="U67" s="6">
        <v>182</v>
      </c>
      <c r="V67" s="5" t="s">
        <v>270</v>
      </c>
      <c r="W67" s="6">
        <v>2017</v>
      </c>
      <c r="X67" s="6" t="s">
        <v>400</v>
      </c>
      <c r="Y67" s="5" t="s">
        <v>270</v>
      </c>
      <c r="Z67" s="6">
        <v>2023</v>
      </c>
      <c r="AA67" s="5" t="s">
        <v>407</v>
      </c>
      <c r="AB67" s="6">
        <v>2023</v>
      </c>
      <c r="AC67" s="6">
        <v>190.8</v>
      </c>
      <c r="AD67" s="8">
        <f t="shared" ref="AD67:AD98" si="2">IF(AC67&gt;180,0,IF(AC67&gt;0,180-AC67," "))</f>
        <v>0</v>
      </c>
      <c r="AE67" s="9">
        <v>159.6</v>
      </c>
      <c r="AF67" s="19">
        <v>0</v>
      </c>
    </row>
    <row r="68" spans="1:32" x14ac:dyDescent="0.45">
      <c r="A68" s="6" t="s">
        <v>433</v>
      </c>
      <c r="B68" s="26">
        <v>66</v>
      </c>
      <c r="C68" s="6" t="s">
        <v>44</v>
      </c>
      <c r="D68" s="6">
        <v>2020</v>
      </c>
      <c r="E68" s="5" t="s">
        <v>73</v>
      </c>
      <c r="F68" s="5" t="s">
        <v>74</v>
      </c>
      <c r="G68" s="6" t="s">
        <v>22</v>
      </c>
      <c r="H68" s="5" t="s">
        <v>80</v>
      </c>
      <c r="I68" s="5" t="s">
        <v>75</v>
      </c>
      <c r="K68" s="6" t="s">
        <v>224</v>
      </c>
      <c r="L68" s="7" t="s">
        <v>441</v>
      </c>
      <c r="M68" s="7" t="s">
        <v>441</v>
      </c>
      <c r="N68" s="7" t="s">
        <v>441</v>
      </c>
      <c r="O68" s="7" t="s">
        <v>441</v>
      </c>
      <c r="P68" s="7" t="s">
        <v>441</v>
      </c>
      <c r="Q68" s="7" t="s">
        <v>392</v>
      </c>
      <c r="R68" s="5" t="s">
        <v>24</v>
      </c>
      <c r="S68" s="5" t="s">
        <v>25</v>
      </c>
      <c r="T68" s="6">
        <v>2021</v>
      </c>
      <c r="U68" s="6">
        <v>1359</v>
      </c>
      <c r="V68" s="5" t="s">
        <v>26</v>
      </c>
      <c r="W68" s="6">
        <v>2023</v>
      </c>
      <c r="X68" s="6" t="s">
        <v>27</v>
      </c>
      <c r="Y68" s="5" t="s">
        <v>26</v>
      </c>
      <c r="Z68" s="6">
        <v>2023</v>
      </c>
      <c r="AA68" s="5" t="s">
        <v>26</v>
      </c>
      <c r="AB68" s="6">
        <v>2023</v>
      </c>
      <c r="AC68" s="6">
        <v>182.5</v>
      </c>
      <c r="AD68" s="8">
        <f t="shared" si="2"/>
        <v>0</v>
      </c>
      <c r="AE68" s="19">
        <v>165.89999999999998</v>
      </c>
      <c r="AF68" s="19">
        <v>0</v>
      </c>
    </row>
    <row r="69" spans="1:32" x14ac:dyDescent="0.45">
      <c r="A69" s="6" t="s">
        <v>433</v>
      </c>
      <c r="B69" s="26">
        <v>67</v>
      </c>
      <c r="C69" s="6" t="s">
        <v>50</v>
      </c>
      <c r="D69" s="6">
        <v>11</v>
      </c>
      <c r="E69" s="5" t="s">
        <v>130</v>
      </c>
      <c r="F69" s="5" t="s">
        <v>131</v>
      </c>
      <c r="G69" s="6" t="s">
        <v>22</v>
      </c>
      <c r="H69" s="5" t="s">
        <v>132</v>
      </c>
      <c r="I69" s="5" t="s">
        <v>133</v>
      </c>
      <c r="K69" s="6" t="s">
        <v>224</v>
      </c>
      <c r="L69" s="7" t="s">
        <v>441</v>
      </c>
      <c r="M69" s="7" t="s">
        <v>441</v>
      </c>
      <c r="N69" s="7" t="s">
        <v>441</v>
      </c>
      <c r="O69" s="7" t="s">
        <v>441</v>
      </c>
      <c r="P69" s="7" t="s">
        <v>441</v>
      </c>
      <c r="Q69" s="7" t="s">
        <v>392</v>
      </c>
      <c r="R69" s="5" t="s">
        <v>24</v>
      </c>
      <c r="S69" s="5" t="s">
        <v>25</v>
      </c>
      <c r="T69" s="6">
        <v>2020</v>
      </c>
      <c r="U69" s="6">
        <v>1304</v>
      </c>
      <c r="V69" s="5" t="s">
        <v>407</v>
      </c>
      <c r="W69" s="6">
        <v>2021</v>
      </c>
      <c r="X69" s="6" t="s">
        <v>27</v>
      </c>
      <c r="Y69" s="5" t="s">
        <v>407</v>
      </c>
      <c r="Z69" s="6">
        <v>2020</v>
      </c>
      <c r="AA69" s="5" t="s">
        <v>407</v>
      </c>
      <c r="AB69" s="6">
        <v>2023</v>
      </c>
      <c r="AC69" s="6">
        <v>187.25</v>
      </c>
      <c r="AD69" s="8">
        <f t="shared" si="2"/>
        <v>0</v>
      </c>
      <c r="AE69" s="9">
        <v>181</v>
      </c>
      <c r="AF69" s="19">
        <v>0</v>
      </c>
    </row>
    <row r="70" spans="1:32" x14ac:dyDescent="0.45">
      <c r="A70" s="6" t="s">
        <v>433</v>
      </c>
      <c r="B70" s="26">
        <v>68</v>
      </c>
      <c r="C70" s="6" t="s">
        <v>44</v>
      </c>
      <c r="D70" s="6">
        <v>51</v>
      </c>
      <c r="E70" s="5" t="s">
        <v>308</v>
      </c>
      <c r="F70" s="5" t="s">
        <v>309</v>
      </c>
      <c r="G70" s="6" t="s">
        <v>224</v>
      </c>
      <c r="H70" s="5" t="s">
        <v>310</v>
      </c>
      <c r="I70" s="5" t="s">
        <v>311</v>
      </c>
      <c r="K70" s="6" t="s">
        <v>22</v>
      </c>
      <c r="L70" s="7" t="s">
        <v>392</v>
      </c>
      <c r="M70" s="7" t="s">
        <v>441</v>
      </c>
      <c r="N70" s="7" t="s">
        <v>441</v>
      </c>
      <c r="O70" s="7" t="s">
        <v>441</v>
      </c>
      <c r="P70" s="7" t="s">
        <v>441</v>
      </c>
      <c r="Q70" s="7" t="s">
        <v>392</v>
      </c>
      <c r="R70" s="5" t="s">
        <v>24</v>
      </c>
      <c r="S70" s="5" t="s">
        <v>25</v>
      </c>
      <c r="T70" s="6">
        <v>2023</v>
      </c>
      <c r="U70" s="6">
        <v>1455</v>
      </c>
      <c r="V70" s="5" t="s">
        <v>26</v>
      </c>
      <c r="W70" s="6">
        <v>2023</v>
      </c>
      <c r="X70" s="6" t="s">
        <v>27</v>
      </c>
      <c r="Y70" s="5" t="s">
        <v>26</v>
      </c>
      <c r="Z70" s="6">
        <v>2023</v>
      </c>
      <c r="AA70" s="5" t="s">
        <v>26</v>
      </c>
      <c r="AB70" s="6">
        <v>2023</v>
      </c>
      <c r="AC70" s="6">
        <v>182.45</v>
      </c>
      <c r="AD70" s="8">
        <f t="shared" si="2"/>
        <v>0</v>
      </c>
      <c r="AE70" s="19">
        <v>150.9</v>
      </c>
      <c r="AF70" s="19">
        <v>0</v>
      </c>
    </row>
    <row r="71" spans="1:32" x14ac:dyDescent="0.45">
      <c r="A71" s="6" t="s">
        <v>433</v>
      </c>
      <c r="B71" s="26">
        <v>69</v>
      </c>
      <c r="C71" s="6" t="s">
        <v>44</v>
      </c>
      <c r="D71" s="12" t="s">
        <v>229</v>
      </c>
      <c r="E71" s="5" t="s">
        <v>230</v>
      </c>
      <c r="F71" s="5" t="s">
        <v>231</v>
      </c>
      <c r="G71" s="6" t="s">
        <v>22</v>
      </c>
      <c r="H71" s="5" t="s">
        <v>232</v>
      </c>
      <c r="I71" s="5" t="s">
        <v>233</v>
      </c>
      <c r="K71" s="6" t="s">
        <v>224</v>
      </c>
      <c r="L71" s="7" t="s">
        <v>441</v>
      </c>
      <c r="M71" s="7" t="s">
        <v>441</v>
      </c>
      <c r="N71" s="7" t="s">
        <v>441</v>
      </c>
      <c r="O71" s="7" t="s">
        <v>441</v>
      </c>
      <c r="P71" s="7" t="s">
        <v>441</v>
      </c>
      <c r="Q71" s="7" t="s">
        <v>392</v>
      </c>
      <c r="R71" s="5" t="s">
        <v>24</v>
      </c>
      <c r="S71" s="5" t="s">
        <v>25</v>
      </c>
      <c r="T71" s="6">
        <v>2020</v>
      </c>
      <c r="U71" s="6">
        <v>1267</v>
      </c>
      <c r="V71" s="5" t="s">
        <v>26</v>
      </c>
      <c r="W71" s="6">
        <v>2023</v>
      </c>
      <c r="X71" s="6" t="s">
        <v>27</v>
      </c>
      <c r="Y71" s="5" t="s">
        <v>26</v>
      </c>
      <c r="Z71" s="6">
        <v>2020</v>
      </c>
      <c r="AA71" s="5" t="s">
        <v>26</v>
      </c>
      <c r="AB71" s="6">
        <v>2020</v>
      </c>
      <c r="AC71" s="6">
        <v>181.1</v>
      </c>
      <c r="AD71" s="8">
        <f t="shared" si="2"/>
        <v>0</v>
      </c>
      <c r="AE71" s="19">
        <v>172.4</v>
      </c>
      <c r="AF71" s="19">
        <v>0</v>
      </c>
    </row>
    <row r="72" spans="1:32" x14ac:dyDescent="0.45">
      <c r="A72" s="6" t="s">
        <v>433</v>
      </c>
      <c r="B72" s="26">
        <v>70</v>
      </c>
      <c r="C72" s="6" t="s">
        <v>50</v>
      </c>
      <c r="D72" s="6">
        <v>22</v>
      </c>
      <c r="E72" s="5" t="s">
        <v>52</v>
      </c>
      <c r="F72" s="5" t="s">
        <v>51</v>
      </c>
      <c r="G72" s="6" t="s">
        <v>22</v>
      </c>
      <c r="H72" s="5" t="s">
        <v>52</v>
      </c>
      <c r="I72" s="5" t="s">
        <v>53</v>
      </c>
      <c r="K72" s="6" t="s">
        <v>224</v>
      </c>
      <c r="L72" s="7" t="s">
        <v>441</v>
      </c>
      <c r="M72" s="7" t="s">
        <v>441</v>
      </c>
      <c r="N72" s="7" t="s">
        <v>392</v>
      </c>
      <c r="O72" s="7" t="s">
        <v>441</v>
      </c>
      <c r="P72" s="7" t="s">
        <v>441</v>
      </c>
      <c r="Q72" s="7" t="s">
        <v>392</v>
      </c>
      <c r="R72" s="5" t="s">
        <v>270</v>
      </c>
      <c r="S72" s="5" t="s">
        <v>35</v>
      </c>
      <c r="T72" s="6">
        <v>2013</v>
      </c>
      <c r="U72" s="6">
        <v>1038</v>
      </c>
      <c r="V72" s="5" t="s">
        <v>413</v>
      </c>
      <c r="W72" s="6">
        <v>2019</v>
      </c>
      <c r="X72" s="6" t="s">
        <v>27</v>
      </c>
      <c r="Y72" s="5" t="s">
        <v>414</v>
      </c>
      <c r="Z72" s="6">
        <v>2020</v>
      </c>
      <c r="AA72" s="5" t="s">
        <v>270</v>
      </c>
      <c r="AB72" s="6">
        <v>2019</v>
      </c>
      <c r="AC72" s="6">
        <v>186.4</v>
      </c>
      <c r="AD72" s="8">
        <f t="shared" si="2"/>
        <v>0</v>
      </c>
      <c r="AE72" s="9">
        <v>153.69999999999999</v>
      </c>
      <c r="AF72" s="19">
        <v>0</v>
      </c>
    </row>
    <row r="73" spans="1:32" x14ac:dyDescent="0.45">
      <c r="A73" s="6" t="s">
        <v>433</v>
      </c>
      <c r="B73" s="26">
        <v>71</v>
      </c>
      <c r="C73" s="6" t="s">
        <v>50</v>
      </c>
      <c r="D73" s="6">
        <v>280</v>
      </c>
      <c r="E73" s="5" t="s">
        <v>183</v>
      </c>
      <c r="F73" s="5" t="s">
        <v>184</v>
      </c>
      <c r="G73" s="6" t="s">
        <v>22</v>
      </c>
      <c r="H73" s="5" t="s">
        <v>185</v>
      </c>
      <c r="I73" s="5" t="s">
        <v>121</v>
      </c>
      <c r="K73" s="6" t="s">
        <v>22</v>
      </c>
      <c r="L73" s="7" t="s">
        <v>441</v>
      </c>
      <c r="M73" s="7" t="s">
        <v>441</v>
      </c>
      <c r="N73" s="7" t="s">
        <v>441</v>
      </c>
      <c r="O73" s="7" t="s">
        <v>441</v>
      </c>
      <c r="P73" s="7" t="s">
        <v>392</v>
      </c>
      <c r="Q73" s="7" t="s">
        <v>441</v>
      </c>
      <c r="R73" s="5" t="s">
        <v>24</v>
      </c>
      <c r="S73" s="5" t="s">
        <v>280</v>
      </c>
      <c r="T73" s="6">
        <v>2012</v>
      </c>
      <c r="U73" s="6">
        <v>739</v>
      </c>
      <c r="V73" s="5" t="s">
        <v>418</v>
      </c>
      <c r="W73" s="6">
        <v>2012</v>
      </c>
      <c r="X73" s="6" t="s">
        <v>400</v>
      </c>
      <c r="Y73" s="5" t="s">
        <v>270</v>
      </c>
      <c r="Z73" s="6">
        <v>2012</v>
      </c>
      <c r="AA73" s="5" t="s">
        <v>26</v>
      </c>
      <c r="AB73" s="6">
        <v>2012</v>
      </c>
      <c r="AC73" s="6">
        <v>180.45</v>
      </c>
      <c r="AD73" s="8">
        <f t="shared" si="2"/>
        <v>0</v>
      </c>
      <c r="AE73" s="9">
        <v>169.9</v>
      </c>
      <c r="AF73" s="19">
        <v>0</v>
      </c>
    </row>
    <row r="74" spans="1:32" x14ac:dyDescent="0.45">
      <c r="A74" s="6" t="s">
        <v>433</v>
      </c>
      <c r="B74" s="26">
        <v>72</v>
      </c>
      <c r="C74" s="6" t="s">
        <v>50</v>
      </c>
      <c r="D74" s="6">
        <v>282</v>
      </c>
      <c r="E74" s="5" t="s">
        <v>260</v>
      </c>
      <c r="F74" s="5" t="s">
        <v>261</v>
      </c>
      <c r="G74" s="6" t="s">
        <v>224</v>
      </c>
      <c r="H74" s="5" t="s">
        <v>262</v>
      </c>
      <c r="I74" s="5" t="s">
        <v>263</v>
      </c>
      <c r="K74" s="6" t="s">
        <v>22</v>
      </c>
      <c r="L74" s="7" t="s">
        <v>441</v>
      </c>
      <c r="M74" s="7" t="s">
        <v>392</v>
      </c>
      <c r="N74" s="7" t="s">
        <v>441</v>
      </c>
      <c r="O74" s="7" t="s">
        <v>441</v>
      </c>
      <c r="P74" s="7" t="s">
        <v>441</v>
      </c>
      <c r="Q74" s="7" t="s">
        <v>392</v>
      </c>
      <c r="R74" s="5" t="s">
        <v>264</v>
      </c>
      <c r="S74" s="5" t="s">
        <v>265</v>
      </c>
      <c r="T74" s="6">
        <v>2011</v>
      </c>
      <c r="U74" s="6">
        <v>1514</v>
      </c>
      <c r="V74" s="5" t="s">
        <v>407</v>
      </c>
      <c r="W74" s="6">
        <v>2021</v>
      </c>
      <c r="X74" s="6" t="s">
        <v>27</v>
      </c>
      <c r="Y74" s="5" t="s">
        <v>407</v>
      </c>
      <c r="Z74" s="6">
        <v>2019</v>
      </c>
      <c r="AA74" s="5" t="s">
        <v>264</v>
      </c>
      <c r="AB74" s="6">
        <v>2019</v>
      </c>
      <c r="AC74" s="6">
        <v>184</v>
      </c>
      <c r="AD74" s="8">
        <f t="shared" si="2"/>
        <v>0</v>
      </c>
      <c r="AE74" s="19">
        <v>152.10000000000002</v>
      </c>
      <c r="AF74" s="19">
        <v>0</v>
      </c>
    </row>
    <row r="75" spans="1:32" x14ac:dyDescent="0.45">
      <c r="A75" s="6" t="s">
        <v>433</v>
      </c>
      <c r="B75" s="26">
        <v>73</v>
      </c>
      <c r="C75" s="6" t="s">
        <v>50</v>
      </c>
      <c r="D75" s="6">
        <v>40</v>
      </c>
      <c r="E75" s="5" t="s">
        <v>105</v>
      </c>
      <c r="F75" s="5" t="s">
        <v>106</v>
      </c>
      <c r="G75" s="6" t="s">
        <v>22</v>
      </c>
      <c r="H75" s="5" t="s">
        <v>105</v>
      </c>
      <c r="I75" s="5" t="s">
        <v>107</v>
      </c>
      <c r="K75" s="6" t="s">
        <v>224</v>
      </c>
      <c r="L75" s="7" t="s">
        <v>441</v>
      </c>
      <c r="M75" s="7" t="s">
        <v>441</v>
      </c>
      <c r="N75" s="7" t="s">
        <v>392</v>
      </c>
      <c r="O75" s="7" t="s">
        <v>441</v>
      </c>
      <c r="P75" s="7" t="s">
        <v>441</v>
      </c>
      <c r="Q75" s="7" t="s">
        <v>392</v>
      </c>
      <c r="R75" s="5" t="s">
        <v>399</v>
      </c>
      <c r="S75" s="5" t="s">
        <v>36</v>
      </c>
      <c r="T75" s="6">
        <v>2020</v>
      </c>
      <c r="U75" s="6">
        <v>1209</v>
      </c>
      <c r="V75" s="5" t="s">
        <v>404</v>
      </c>
      <c r="W75" s="6">
        <v>2021</v>
      </c>
      <c r="X75" s="6" t="s">
        <v>27</v>
      </c>
      <c r="Y75" s="5" t="s">
        <v>404</v>
      </c>
      <c r="Z75" s="6">
        <v>2021</v>
      </c>
      <c r="AA75" s="5" t="s">
        <v>404</v>
      </c>
      <c r="AB75" s="6">
        <v>2021</v>
      </c>
      <c r="AC75" s="6">
        <v>181</v>
      </c>
      <c r="AD75" s="8">
        <f t="shared" si="2"/>
        <v>0</v>
      </c>
      <c r="AE75" s="9">
        <v>176.3</v>
      </c>
      <c r="AF75" s="19">
        <v>0</v>
      </c>
    </row>
    <row r="76" spans="1:32" x14ac:dyDescent="0.45">
      <c r="A76" s="6" t="s">
        <v>433</v>
      </c>
      <c r="B76" s="26">
        <v>74</v>
      </c>
      <c r="C76" s="6" t="s">
        <v>50</v>
      </c>
      <c r="D76" s="6">
        <v>238</v>
      </c>
      <c r="E76" s="5" t="s">
        <v>271</v>
      </c>
      <c r="F76" s="5" t="s">
        <v>272</v>
      </c>
      <c r="G76" s="6" t="s">
        <v>22</v>
      </c>
      <c r="H76" s="5" t="s">
        <v>273</v>
      </c>
      <c r="I76" s="5" t="s">
        <v>274</v>
      </c>
      <c r="K76" s="6" t="s">
        <v>22</v>
      </c>
      <c r="L76" s="7" t="s">
        <v>441</v>
      </c>
      <c r="M76" s="7" t="s">
        <v>441</v>
      </c>
      <c r="N76" s="7" t="s">
        <v>441</v>
      </c>
      <c r="O76" s="7" t="s">
        <v>441</v>
      </c>
      <c r="P76" s="7" t="s">
        <v>392</v>
      </c>
      <c r="Q76" s="7" t="s">
        <v>441</v>
      </c>
      <c r="R76" s="5" t="s">
        <v>270</v>
      </c>
      <c r="S76" s="5" t="s">
        <v>35</v>
      </c>
      <c r="T76" s="6">
        <v>2018</v>
      </c>
      <c r="U76" s="6">
        <v>1116</v>
      </c>
      <c r="V76" s="5" t="s">
        <v>407</v>
      </c>
      <c r="W76" s="6">
        <v>2019</v>
      </c>
      <c r="X76" s="6" t="s">
        <v>27</v>
      </c>
      <c r="Y76" s="5" t="s">
        <v>407</v>
      </c>
      <c r="Z76" s="6">
        <v>2019</v>
      </c>
      <c r="AA76" s="5" t="s">
        <v>270</v>
      </c>
      <c r="AB76" s="6">
        <v>2019</v>
      </c>
      <c r="AC76" s="6">
        <v>173</v>
      </c>
      <c r="AD76" s="25">
        <f t="shared" si="2"/>
        <v>7</v>
      </c>
      <c r="AE76" s="9">
        <v>170</v>
      </c>
      <c r="AF76" s="19">
        <v>0</v>
      </c>
    </row>
    <row r="77" spans="1:32" x14ac:dyDescent="0.45">
      <c r="A77" s="6" t="s">
        <v>433</v>
      </c>
      <c r="B77" s="26">
        <v>75</v>
      </c>
      <c r="C77" s="6" t="s">
        <v>50</v>
      </c>
      <c r="D77" s="6">
        <v>371</v>
      </c>
      <c r="E77" s="5" t="s">
        <v>363</v>
      </c>
      <c r="F77" s="5" t="s">
        <v>344</v>
      </c>
      <c r="G77" s="6" t="s">
        <v>22</v>
      </c>
      <c r="H77" s="5" t="s">
        <v>364</v>
      </c>
      <c r="I77" s="5" t="s">
        <v>365</v>
      </c>
      <c r="K77" s="6" t="s">
        <v>224</v>
      </c>
      <c r="L77" s="7" t="s">
        <v>441</v>
      </c>
      <c r="M77" s="7" t="s">
        <v>441</v>
      </c>
      <c r="N77" s="7" t="s">
        <v>441</v>
      </c>
      <c r="O77" s="7" t="s">
        <v>441</v>
      </c>
      <c r="P77" s="7" t="s">
        <v>441</v>
      </c>
      <c r="Q77" s="7" t="s">
        <v>392</v>
      </c>
      <c r="R77" s="5" t="s">
        <v>399</v>
      </c>
      <c r="S77" s="5" t="s">
        <v>36</v>
      </c>
      <c r="T77" s="6">
        <v>2021</v>
      </c>
      <c r="U77" s="6">
        <v>1374</v>
      </c>
      <c r="V77" s="5" t="s">
        <v>407</v>
      </c>
      <c r="W77" s="6">
        <v>2020</v>
      </c>
      <c r="X77" s="6" t="s">
        <v>27</v>
      </c>
      <c r="Y77" s="5" t="s">
        <v>407</v>
      </c>
      <c r="Z77" s="6">
        <v>2020</v>
      </c>
      <c r="AA77" s="5" t="s">
        <v>407</v>
      </c>
      <c r="AB77" s="6">
        <v>2023</v>
      </c>
      <c r="AC77" s="6">
        <v>181.7</v>
      </c>
      <c r="AD77" s="8">
        <f t="shared" si="2"/>
        <v>0</v>
      </c>
      <c r="AE77" s="19">
        <v>168</v>
      </c>
      <c r="AF77" s="19">
        <v>0</v>
      </c>
    </row>
    <row r="78" spans="1:32" x14ac:dyDescent="0.45">
      <c r="A78" s="6" t="s">
        <v>433</v>
      </c>
      <c r="B78" s="26">
        <v>76</v>
      </c>
      <c r="C78" s="6" t="s">
        <v>50</v>
      </c>
      <c r="D78" s="6">
        <v>1431</v>
      </c>
      <c r="E78" s="5" t="s">
        <v>281</v>
      </c>
      <c r="F78" s="5" t="s">
        <v>282</v>
      </c>
      <c r="G78" s="6" t="s">
        <v>22</v>
      </c>
      <c r="H78" s="5" t="s">
        <v>279</v>
      </c>
      <c r="I78" s="5" t="s">
        <v>169</v>
      </c>
      <c r="K78" s="6" t="s">
        <v>22</v>
      </c>
      <c r="L78" s="7" t="s">
        <v>441</v>
      </c>
      <c r="M78" s="7" t="s">
        <v>441</v>
      </c>
      <c r="N78" s="7" t="s">
        <v>441</v>
      </c>
      <c r="O78" s="7" t="s">
        <v>441</v>
      </c>
      <c r="P78" s="7" t="s">
        <v>392</v>
      </c>
      <c r="Q78" s="7" t="s">
        <v>441</v>
      </c>
      <c r="R78" s="5" t="s">
        <v>37</v>
      </c>
      <c r="S78" s="5" t="s">
        <v>99</v>
      </c>
      <c r="T78" s="6">
        <v>2018</v>
      </c>
      <c r="U78" s="6">
        <v>1128</v>
      </c>
      <c r="V78" s="5" t="s">
        <v>406</v>
      </c>
      <c r="W78" s="6">
        <v>2018</v>
      </c>
      <c r="X78" s="6" t="s">
        <v>27</v>
      </c>
      <c r="Y78" s="5" t="s">
        <v>406</v>
      </c>
      <c r="Z78" s="6">
        <v>2018</v>
      </c>
      <c r="AA78" s="5" t="s">
        <v>406</v>
      </c>
      <c r="AB78" s="6">
        <v>2018</v>
      </c>
      <c r="AC78" s="6">
        <v>179.6</v>
      </c>
      <c r="AD78" s="25">
        <f t="shared" si="2"/>
        <v>0.40000000000000568</v>
      </c>
      <c r="AE78" s="19">
        <v>152.80000000000001</v>
      </c>
      <c r="AF78" s="19">
        <v>0</v>
      </c>
    </row>
    <row r="79" spans="1:32" x14ac:dyDescent="0.45">
      <c r="A79" s="6" t="s">
        <v>433</v>
      </c>
      <c r="B79" s="26">
        <v>77</v>
      </c>
      <c r="C79" s="6" t="s">
        <v>50</v>
      </c>
      <c r="D79" s="6">
        <v>361</v>
      </c>
      <c r="E79" s="5" t="s">
        <v>369</v>
      </c>
      <c r="F79" s="5" t="s">
        <v>370</v>
      </c>
      <c r="G79" s="6" t="s">
        <v>22</v>
      </c>
      <c r="H79" s="5" t="s">
        <v>373</v>
      </c>
      <c r="I79" s="5" t="s">
        <v>374</v>
      </c>
      <c r="K79" s="6" t="s">
        <v>22</v>
      </c>
      <c r="L79" s="7" t="s">
        <v>441</v>
      </c>
      <c r="M79" s="7" t="s">
        <v>441</v>
      </c>
      <c r="N79" s="7" t="s">
        <v>441</v>
      </c>
      <c r="O79" s="7" t="s">
        <v>441</v>
      </c>
      <c r="P79" s="7" t="s">
        <v>392</v>
      </c>
      <c r="Q79" s="7" t="s">
        <v>441</v>
      </c>
      <c r="R79" s="5" t="s">
        <v>24</v>
      </c>
      <c r="S79" s="5" t="s">
        <v>25</v>
      </c>
      <c r="T79" s="6">
        <v>2020</v>
      </c>
      <c r="U79" s="6">
        <v>1303</v>
      </c>
      <c r="V79" s="5" t="s">
        <v>26</v>
      </c>
      <c r="W79" s="6">
        <v>2020</v>
      </c>
      <c r="X79" s="6" t="s">
        <v>27</v>
      </c>
      <c r="Y79" s="5" t="s">
        <v>26</v>
      </c>
      <c r="Z79" s="6">
        <v>2020</v>
      </c>
      <c r="AA79" s="5" t="s">
        <v>26</v>
      </c>
      <c r="AB79" s="6">
        <v>2020</v>
      </c>
      <c r="AC79" s="6">
        <v>184.75</v>
      </c>
      <c r="AD79" s="8">
        <f t="shared" si="2"/>
        <v>0</v>
      </c>
      <c r="AE79" s="19">
        <v>159</v>
      </c>
      <c r="AF79" s="19">
        <v>0</v>
      </c>
    </row>
    <row r="80" spans="1:32" x14ac:dyDescent="0.45">
      <c r="A80" s="6" t="s">
        <v>433</v>
      </c>
      <c r="B80" s="26">
        <v>78</v>
      </c>
      <c r="C80" s="6" t="s">
        <v>69</v>
      </c>
      <c r="D80" s="6">
        <v>77</v>
      </c>
      <c r="E80" s="5" t="s">
        <v>160</v>
      </c>
      <c r="F80" s="5" t="s">
        <v>161</v>
      </c>
      <c r="G80" s="6" t="s">
        <v>22</v>
      </c>
      <c r="H80" s="5" t="s">
        <v>426</v>
      </c>
      <c r="I80" s="5" t="s">
        <v>427</v>
      </c>
      <c r="K80" s="6" t="s">
        <v>22</v>
      </c>
      <c r="L80" s="7" t="s">
        <v>441</v>
      </c>
      <c r="M80" s="7" t="s">
        <v>441</v>
      </c>
      <c r="N80" s="7" t="s">
        <v>441</v>
      </c>
      <c r="O80" s="7" t="s">
        <v>441</v>
      </c>
      <c r="P80" s="7" t="s">
        <v>392</v>
      </c>
      <c r="Q80" s="7" t="s">
        <v>441</v>
      </c>
      <c r="R80" s="5" t="s">
        <v>399</v>
      </c>
      <c r="S80" s="5" t="s">
        <v>36</v>
      </c>
      <c r="T80" s="6">
        <v>2017</v>
      </c>
      <c r="U80" s="6">
        <v>1088</v>
      </c>
      <c r="V80" s="5" t="s">
        <v>404</v>
      </c>
      <c r="W80" s="6">
        <v>2020</v>
      </c>
      <c r="X80" s="6" t="s">
        <v>27</v>
      </c>
      <c r="Y80" s="5" t="s">
        <v>404</v>
      </c>
      <c r="Z80" s="6">
        <v>2020</v>
      </c>
      <c r="AA80" s="5" t="s">
        <v>407</v>
      </c>
      <c r="AB80" s="6">
        <v>2019</v>
      </c>
      <c r="AC80" s="6">
        <v>196.7</v>
      </c>
      <c r="AD80" s="8">
        <f t="shared" si="2"/>
        <v>0</v>
      </c>
      <c r="AE80" s="9">
        <v>160.16</v>
      </c>
      <c r="AF80" s="19">
        <v>0</v>
      </c>
    </row>
    <row r="81" spans="1:32" x14ac:dyDescent="0.45">
      <c r="A81" s="6" t="s">
        <v>433</v>
      </c>
      <c r="B81" s="26">
        <v>79</v>
      </c>
      <c r="C81" s="6" t="s">
        <v>219</v>
      </c>
      <c r="D81" s="6">
        <v>20</v>
      </c>
      <c r="E81" s="5" t="s">
        <v>315</v>
      </c>
      <c r="F81" s="5" t="s">
        <v>316</v>
      </c>
      <c r="G81" s="6" t="s">
        <v>22</v>
      </c>
      <c r="H81" s="5" t="s">
        <v>317</v>
      </c>
      <c r="I81" s="5" t="s">
        <v>124</v>
      </c>
      <c r="K81" s="6" t="s">
        <v>22</v>
      </c>
      <c r="L81" s="7" t="s">
        <v>441</v>
      </c>
      <c r="M81" s="7" t="s">
        <v>441</v>
      </c>
      <c r="N81" s="7" t="s">
        <v>441</v>
      </c>
      <c r="O81" s="7" t="s">
        <v>441</v>
      </c>
      <c r="P81" s="7" t="s">
        <v>392</v>
      </c>
      <c r="Q81" s="7" t="s">
        <v>441</v>
      </c>
      <c r="R81" s="5" t="s">
        <v>264</v>
      </c>
      <c r="S81" s="5" t="s">
        <v>265</v>
      </c>
      <c r="T81" s="6">
        <v>2011</v>
      </c>
      <c r="U81" s="6">
        <v>244</v>
      </c>
      <c r="V81" s="5" t="s">
        <v>404</v>
      </c>
      <c r="W81" s="6">
        <v>2021</v>
      </c>
      <c r="X81" s="6" t="s">
        <v>27</v>
      </c>
      <c r="Y81" s="5" t="s">
        <v>404</v>
      </c>
      <c r="Z81" s="6">
        <v>2021</v>
      </c>
      <c r="AA81" s="5" t="s">
        <v>406</v>
      </c>
      <c r="AB81" s="6">
        <v>2023</v>
      </c>
      <c r="AC81" s="6">
        <v>185</v>
      </c>
      <c r="AD81" s="8">
        <f t="shared" si="2"/>
        <v>0</v>
      </c>
      <c r="AE81" s="9">
        <v>184</v>
      </c>
      <c r="AF81" s="19">
        <v>0</v>
      </c>
    </row>
    <row r="82" spans="1:32" x14ac:dyDescent="0.45">
      <c r="A82" s="6" t="s">
        <v>433</v>
      </c>
      <c r="B82" s="26">
        <v>80</v>
      </c>
      <c r="C82" s="6" t="s">
        <v>44</v>
      </c>
      <c r="D82" s="6">
        <v>42</v>
      </c>
      <c r="E82" s="5" t="s">
        <v>383</v>
      </c>
      <c r="F82" s="5" t="s">
        <v>384</v>
      </c>
      <c r="G82" s="6" t="s">
        <v>22</v>
      </c>
      <c r="H82" s="5" t="s">
        <v>388</v>
      </c>
      <c r="I82" s="5" t="s">
        <v>389</v>
      </c>
      <c r="K82" s="6" t="s">
        <v>22</v>
      </c>
      <c r="L82" s="7" t="s">
        <v>392</v>
      </c>
      <c r="M82" s="7" t="s">
        <v>441</v>
      </c>
      <c r="N82" s="7" t="s">
        <v>441</v>
      </c>
      <c r="O82" s="7" t="s">
        <v>441</v>
      </c>
      <c r="P82" s="7" t="s">
        <v>392</v>
      </c>
      <c r="Q82" s="7" t="s">
        <v>441</v>
      </c>
      <c r="R82" s="5" t="s">
        <v>270</v>
      </c>
      <c r="S82" s="5" t="s">
        <v>40</v>
      </c>
      <c r="T82" s="6">
        <v>2022</v>
      </c>
      <c r="U82" s="6">
        <v>1500</v>
      </c>
      <c r="V82" s="5" t="s">
        <v>270</v>
      </c>
      <c r="W82" s="6">
        <v>2023</v>
      </c>
      <c r="X82" s="6" t="s">
        <v>27</v>
      </c>
      <c r="Y82" s="5" t="s">
        <v>270</v>
      </c>
      <c r="Z82" s="6">
        <v>2023</v>
      </c>
      <c r="AA82" s="5" t="s">
        <v>270</v>
      </c>
      <c r="AB82" s="6">
        <v>2023</v>
      </c>
      <c r="AC82" s="6">
        <v>181.5</v>
      </c>
      <c r="AD82" s="8">
        <f t="shared" si="2"/>
        <v>0</v>
      </c>
      <c r="AE82" s="19">
        <v>172.89999999999998</v>
      </c>
      <c r="AF82" s="19">
        <v>0</v>
      </c>
    </row>
    <row r="83" spans="1:32" x14ac:dyDescent="0.45">
      <c r="A83" s="6" t="s">
        <v>433</v>
      </c>
      <c r="B83" s="26">
        <v>81</v>
      </c>
      <c r="C83" s="6" t="s">
        <v>50</v>
      </c>
      <c r="D83" s="6">
        <v>367</v>
      </c>
      <c r="E83" s="5" t="s">
        <v>342</v>
      </c>
      <c r="F83" s="5" t="s">
        <v>251</v>
      </c>
      <c r="G83" s="6" t="s">
        <v>22</v>
      </c>
      <c r="H83" s="5" t="s">
        <v>343</v>
      </c>
      <c r="I83" s="5" t="s">
        <v>344</v>
      </c>
      <c r="K83" s="6" t="s">
        <v>22</v>
      </c>
      <c r="L83" s="7" t="s">
        <v>392</v>
      </c>
      <c r="M83" s="7" t="s">
        <v>441</v>
      </c>
      <c r="N83" s="7" t="s">
        <v>441</v>
      </c>
      <c r="O83" s="7" t="s">
        <v>441</v>
      </c>
      <c r="P83" s="7" t="s">
        <v>392</v>
      </c>
      <c r="Q83" s="7" t="s">
        <v>441</v>
      </c>
      <c r="R83" s="5" t="s">
        <v>24</v>
      </c>
      <c r="S83" s="5" t="s">
        <v>25</v>
      </c>
      <c r="T83" s="6">
        <v>2021</v>
      </c>
      <c r="U83" s="6">
        <v>1322</v>
      </c>
      <c r="V83" s="5" t="s">
        <v>26</v>
      </c>
      <c r="W83" s="6">
        <v>2021</v>
      </c>
      <c r="X83" s="6" t="s">
        <v>27</v>
      </c>
      <c r="Y83" s="5" t="s">
        <v>26</v>
      </c>
      <c r="Z83" s="6">
        <v>2021</v>
      </c>
      <c r="AA83" s="5" t="s">
        <v>407</v>
      </c>
      <c r="AB83" s="6">
        <v>2023</v>
      </c>
      <c r="AC83" s="6">
        <v>179</v>
      </c>
      <c r="AD83" s="25">
        <f t="shared" si="2"/>
        <v>1</v>
      </c>
      <c r="AE83" s="19">
        <v>155</v>
      </c>
      <c r="AF83" s="19">
        <v>0</v>
      </c>
    </row>
    <row r="84" spans="1:32" x14ac:dyDescent="0.45">
      <c r="A84" s="6" t="s">
        <v>433</v>
      </c>
      <c r="B84" s="26">
        <v>82</v>
      </c>
      <c r="C84" s="6" t="s">
        <v>63</v>
      </c>
      <c r="D84" s="6">
        <v>6</v>
      </c>
      <c r="E84" s="5" t="s">
        <v>64</v>
      </c>
      <c r="F84" s="5" t="s">
        <v>65</v>
      </c>
      <c r="G84" s="6" t="s">
        <v>224</v>
      </c>
      <c r="H84" s="5" t="s">
        <v>67</v>
      </c>
      <c r="I84" s="5" t="s">
        <v>68</v>
      </c>
      <c r="K84" s="6" t="s">
        <v>22</v>
      </c>
      <c r="L84" s="7" t="s">
        <v>441</v>
      </c>
      <c r="M84" s="7" t="s">
        <v>441</v>
      </c>
      <c r="N84" s="7" t="s">
        <v>392</v>
      </c>
      <c r="O84" s="7" t="s">
        <v>441</v>
      </c>
      <c r="P84" s="7" t="s">
        <v>441</v>
      </c>
      <c r="Q84" s="7" t="s">
        <v>392</v>
      </c>
      <c r="R84" s="5" t="s">
        <v>24</v>
      </c>
      <c r="S84" s="5" t="s">
        <v>25</v>
      </c>
      <c r="T84" s="6">
        <v>2023</v>
      </c>
      <c r="U84" s="6">
        <v>1353</v>
      </c>
      <c r="V84" s="5" t="s">
        <v>26</v>
      </c>
      <c r="W84" s="6">
        <v>2023</v>
      </c>
      <c r="X84" s="6" t="s">
        <v>27</v>
      </c>
      <c r="Y84" s="5" t="s">
        <v>26</v>
      </c>
      <c r="Z84" s="6">
        <v>2023</v>
      </c>
      <c r="AA84" s="5" t="s">
        <v>26</v>
      </c>
      <c r="AB84" s="6">
        <v>2023</v>
      </c>
      <c r="AC84" s="6">
        <v>186</v>
      </c>
      <c r="AD84" s="8">
        <f t="shared" si="2"/>
        <v>0</v>
      </c>
      <c r="AE84" s="9">
        <v>184.8</v>
      </c>
      <c r="AF84" s="19">
        <v>0</v>
      </c>
    </row>
    <row r="85" spans="1:32" x14ac:dyDescent="0.45">
      <c r="A85" s="6" t="s">
        <v>433</v>
      </c>
      <c r="B85" s="26">
        <v>83</v>
      </c>
      <c r="C85" s="6" t="s">
        <v>50</v>
      </c>
      <c r="D85" s="6">
        <v>99</v>
      </c>
      <c r="E85" s="5" t="s">
        <v>295</v>
      </c>
      <c r="F85" s="5" t="s">
        <v>296</v>
      </c>
      <c r="G85" s="6" t="s">
        <v>22</v>
      </c>
      <c r="H85" s="5" t="s">
        <v>297</v>
      </c>
      <c r="I85" s="5" t="s">
        <v>119</v>
      </c>
      <c r="K85" s="6" t="s">
        <v>22</v>
      </c>
      <c r="L85" s="7" t="s">
        <v>441</v>
      </c>
      <c r="M85" s="7" t="s">
        <v>441</v>
      </c>
      <c r="N85" s="7" t="s">
        <v>441</v>
      </c>
      <c r="O85" s="7" t="s">
        <v>441</v>
      </c>
      <c r="P85" s="7" t="s">
        <v>392</v>
      </c>
      <c r="Q85" s="7" t="s">
        <v>441</v>
      </c>
      <c r="R85" s="5" t="s">
        <v>270</v>
      </c>
      <c r="S85" s="5" t="s">
        <v>35</v>
      </c>
      <c r="T85" s="6">
        <v>2019</v>
      </c>
      <c r="U85" s="6">
        <v>1283</v>
      </c>
      <c r="V85" s="5" t="s">
        <v>270</v>
      </c>
      <c r="W85" s="6">
        <v>2020</v>
      </c>
      <c r="X85" s="6" t="s">
        <v>27</v>
      </c>
      <c r="Y85" s="5" t="s">
        <v>270</v>
      </c>
      <c r="Z85" s="6">
        <v>2021</v>
      </c>
      <c r="AA85" s="5" t="s">
        <v>409</v>
      </c>
      <c r="AB85" s="6">
        <v>2023</v>
      </c>
      <c r="AC85" s="6">
        <v>188.55</v>
      </c>
      <c r="AD85" s="8">
        <f t="shared" si="2"/>
        <v>0</v>
      </c>
      <c r="AE85" s="9">
        <v>161.5</v>
      </c>
      <c r="AF85" s="19">
        <v>0</v>
      </c>
    </row>
    <row r="86" spans="1:32" x14ac:dyDescent="0.45">
      <c r="A86" s="6" t="s">
        <v>433</v>
      </c>
      <c r="B86" s="26">
        <v>84</v>
      </c>
      <c r="C86" s="6" t="s">
        <v>44</v>
      </c>
      <c r="D86" s="6">
        <v>821</v>
      </c>
      <c r="E86" s="5" t="s">
        <v>419</v>
      </c>
      <c r="F86" s="5" t="s">
        <v>387</v>
      </c>
      <c r="G86" s="6" t="s">
        <v>22</v>
      </c>
      <c r="H86" s="5" t="s">
        <v>391</v>
      </c>
      <c r="I86" s="5" t="s">
        <v>83</v>
      </c>
      <c r="K86" s="6" t="s">
        <v>22</v>
      </c>
      <c r="L86" s="7" t="s">
        <v>392</v>
      </c>
      <c r="M86" s="7" t="s">
        <v>441</v>
      </c>
      <c r="N86" s="7" t="s">
        <v>441</v>
      </c>
      <c r="O86" s="7" t="s">
        <v>441</v>
      </c>
      <c r="P86" s="7" t="s">
        <v>392</v>
      </c>
      <c r="Q86" s="7" t="s">
        <v>441</v>
      </c>
      <c r="R86" s="5" t="s">
        <v>270</v>
      </c>
      <c r="S86" s="5" t="s">
        <v>40</v>
      </c>
      <c r="T86" s="6">
        <v>2022</v>
      </c>
      <c r="U86" s="6">
        <v>1460</v>
      </c>
      <c r="V86" s="5" t="s">
        <v>270</v>
      </c>
      <c r="W86" s="6">
        <v>2022</v>
      </c>
      <c r="X86" s="6" t="s">
        <v>27</v>
      </c>
      <c r="Y86" s="5" t="s">
        <v>270</v>
      </c>
      <c r="Z86" s="6">
        <v>2022</v>
      </c>
      <c r="AA86" s="5" t="s">
        <v>26</v>
      </c>
      <c r="AB86" s="6">
        <v>2022</v>
      </c>
      <c r="AC86" s="6">
        <v>182.2</v>
      </c>
      <c r="AD86" s="8">
        <f t="shared" si="2"/>
        <v>0</v>
      </c>
      <c r="AE86" s="19">
        <v>165.89999999999998</v>
      </c>
      <c r="AF86" s="19">
        <v>0</v>
      </c>
    </row>
    <row r="87" spans="1:32" x14ac:dyDescent="0.45">
      <c r="A87" s="6" t="s">
        <v>433</v>
      </c>
      <c r="B87" s="26">
        <v>85</v>
      </c>
      <c r="C87" s="6" t="s">
        <v>50</v>
      </c>
      <c r="D87" s="6">
        <v>315</v>
      </c>
      <c r="E87" s="5" t="s">
        <v>345</v>
      </c>
      <c r="F87" s="5" t="s">
        <v>251</v>
      </c>
      <c r="G87" s="6" t="s">
        <v>22</v>
      </c>
      <c r="H87" s="5" t="s">
        <v>346</v>
      </c>
      <c r="I87" s="5" t="s">
        <v>347</v>
      </c>
      <c r="K87" s="6" t="s">
        <v>22</v>
      </c>
      <c r="L87" s="7" t="s">
        <v>441</v>
      </c>
      <c r="M87" s="7" t="s">
        <v>441</v>
      </c>
      <c r="N87" s="7" t="s">
        <v>441</v>
      </c>
      <c r="O87" s="7" t="s">
        <v>441</v>
      </c>
      <c r="P87" s="7" t="s">
        <v>392</v>
      </c>
      <c r="Q87" s="7" t="s">
        <v>441</v>
      </c>
      <c r="R87" s="5" t="s">
        <v>37</v>
      </c>
      <c r="S87" s="5" t="s">
        <v>99</v>
      </c>
      <c r="T87" s="6">
        <v>2020</v>
      </c>
      <c r="U87" s="6">
        <v>1217</v>
      </c>
      <c r="V87" s="5" t="s">
        <v>406</v>
      </c>
      <c r="W87" s="6">
        <v>2021</v>
      </c>
      <c r="X87" s="6" t="s">
        <v>27</v>
      </c>
      <c r="Y87" s="5" t="s">
        <v>406</v>
      </c>
      <c r="Z87" s="6">
        <v>2019</v>
      </c>
      <c r="AA87" s="5" t="s">
        <v>406</v>
      </c>
      <c r="AB87" s="6">
        <v>2021</v>
      </c>
      <c r="AC87" s="6">
        <v>186.4</v>
      </c>
      <c r="AD87" s="8">
        <f t="shared" si="2"/>
        <v>0</v>
      </c>
      <c r="AE87" s="19">
        <v>154.69999999999999</v>
      </c>
      <c r="AF87" s="19">
        <v>0</v>
      </c>
    </row>
    <row r="88" spans="1:32" x14ac:dyDescent="0.45">
      <c r="A88" s="6" t="s">
        <v>433</v>
      </c>
      <c r="B88" s="26">
        <v>86</v>
      </c>
      <c r="C88" s="6" t="s">
        <v>50</v>
      </c>
      <c r="D88" s="6">
        <v>141</v>
      </c>
      <c r="E88" s="5" t="s">
        <v>193</v>
      </c>
      <c r="F88" s="5" t="s">
        <v>194</v>
      </c>
      <c r="G88" s="6" t="s">
        <v>22</v>
      </c>
      <c r="H88" s="5" t="s">
        <v>195</v>
      </c>
      <c r="I88" s="5" t="s">
        <v>196</v>
      </c>
      <c r="K88" s="6" t="s">
        <v>224</v>
      </c>
      <c r="L88" s="7" t="s">
        <v>441</v>
      </c>
      <c r="M88" s="7" t="s">
        <v>441</v>
      </c>
      <c r="N88" s="7" t="s">
        <v>441</v>
      </c>
      <c r="O88" s="7" t="s">
        <v>441</v>
      </c>
      <c r="P88" s="7" t="s">
        <v>441</v>
      </c>
      <c r="Q88" s="7" t="s">
        <v>392</v>
      </c>
      <c r="R88" s="5" t="s">
        <v>270</v>
      </c>
      <c r="S88" s="5" t="s">
        <v>39</v>
      </c>
      <c r="T88" s="6">
        <v>2005</v>
      </c>
      <c r="U88" s="6" t="s">
        <v>405</v>
      </c>
      <c r="V88" s="5" t="s">
        <v>270</v>
      </c>
      <c r="W88" s="6">
        <v>2016</v>
      </c>
      <c r="X88" s="6" t="s">
        <v>400</v>
      </c>
      <c r="Y88" s="5" t="s">
        <v>270</v>
      </c>
      <c r="Z88" s="6">
        <v>2016</v>
      </c>
      <c r="AA88" s="5" t="s">
        <v>409</v>
      </c>
      <c r="AB88" s="6">
        <v>2019</v>
      </c>
      <c r="AC88" s="6">
        <v>180.9</v>
      </c>
      <c r="AD88" s="8">
        <f t="shared" si="2"/>
        <v>0</v>
      </c>
      <c r="AE88" s="9">
        <v>154.80000000000001</v>
      </c>
      <c r="AF88" s="19">
        <v>0</v>
      </c>
    </row>
    <row r="89" spans="1:32" x14ac:dyDescent="0.45">
      <c r="A89" s="6" t="s">
        <v>433</v>
      </c>
      <c r="B89" s="26">
        <v>87</v>
      </c>
      <c r="C89" s="6" t="s">
        <v>50</v>
      </c>
      <c r="D89" s="6">
        <v>358</v>
      </c>
      <c r="E89" s="5" t="s">
        <v>205</v>
      </c>
      <c r="F89" s="5" t="s">
        <v>206</v>
      </c>
      <c r="G89" s="6" t="s">
        <v>22</v>
      </c>
      <c r="H89" s="5" t="s">
        <v>207</v>
      </c>
      <c r="I89" s="5" t="s">
        <v>208</v>
      </c>
      <c r="K89" s="6" t="s">
        <v>22</v>
      </c>
      <c r="L89" s="7" t="s">
        <v>392</v>
      </c>
      <c r="M89" s="7" t="s">
        <v>441</v>
      </c>
      <c r="N89" s="7" t="s">
        <v>441</v>
      </c>
      <c r="O89" s="7" t="s">
        <v>441</v>
      </c>
      <c r="P89" s="7" t="s">
        <v>392</v>
      </c>
      <c r="Q89" s="7" t="s">
        <v>441</v>
      </c>
      <c r="R89" s="5" t="s">
        <v>24</v>
      </c>
      <c r="S89" s="5" t="s">
        <v>25</v>
      </c>
      <c r="T89" s="6">
        <v>2020</v>
      </c>
      <c r="U89" s="6">
        <v>1307</v>
      </c>
      <c r="V89" s="5" t="s">
        <v>26</v>
      </c>
      <c r="W89" s="6">
        <v>2021</v>
      </c>
      <c r="X89" s="6" t="s">
        <v>27</v>
      </c>
      <c r="Y89" s="5" t="s">
        <v>26</v>
      </c>
      <c r="Z89" s="6">
        <v>2021</v>
      </c>
      <c r="AA89" s="5" t="s">
        <v>26</v>
      </c>
      <c r="AB89" s="6">
        <v>2021</v>
      </c>
      <c r="AC89" s="6">
        <v>179.6</v>
      </c>
      <c r="AD89" s="25">
        <f t="shared" si="2"/>
        <v>0.40000000000000568</v>
      </c>
      <c r="AE89" s="19">
        <v>174.60000000000002</v>
      </c>
      <c r="AF89" s="19">
        <v>0</v>
      </c>
    </row>
    <row r="90" spans="1:32" x14ac:dyDescent="0.45">
      <c r="A90" s="6" t="s">
        <v>433</v>
      </c>
      <c r="B90" s="26">
        <v>88</v>
      </c>
      <c r="C90" s="6" t="s">
        <v>50</v>
      </c>
      <c r="D90" s="6">
        <v>340</v>
      </c>
      <c r="E90" s="5" t="s">
        <v>108</v>
      </c>
      <c r="F90" s="5" t="s">
        <v>106</v>
      </c>
      <c r="G90" s="6" t="s">
        <v>22</v>
      </c>
      <c r="H90" s="5" t="s">
        <v>109</v>
      </c>
      <c r="I90" s="5" t="s">
        <v>110</v>
      </c>
      <c r="K90" s="6" t="s">
        <v>22</v>
      </c>
      <c r="L90" s="7" t="s">
        <v>392</v>
      </c>
      <c r="M90" s="7" t="s">
        <v>441</v>
      </c>
      <c r="N90" s="7" t="s">
        <v>441</v>
      </c>
      <c r="O90" s="7" t="s">
        <v>441</v>
      </c>
      <c r="P90" s="7" t="s">
        <v>392</v>
      </c>
      <c r="Q90" s="7" t="s">
        <v>441</v>
      </c>
      <c r="R90" s="5" t="s">
        <v>38</v>
      </c>
      <c r="S90" s="5" t="s">
        <v>421</v>
      </c>
      <c r="T90" s="6">
        <v>2017</v>
      </c>
      <c r="U90" s="6">
        <v>1091</v>
      </c>
      <c r="V90" s="5" t="s">
        <v>404</v>
      </c>
      <c r="W90" s="6">
        <v>2020</v>
      </c>
      <c r="X90" s="6" t="s">
        <v>27</v>
      </c>
      <c r="Y90" s="5" t="s">
        <v>404</v>
      </c>
      <c r="Z90" s="6">
        <v>2020</v>
      </c>
      <c r="AA90" s="5" t="s">
        <v>404</v>
      </c>
      <c r="AB90" s="6">
        <v>2020</v>
      </c>
      <c r="AC90" s="6">
        <v>180.5</v>
      </c>
      <c r="AD90" s="8">
        <f t="shared" si="2"/>
        <v>0</v>
      </c>
      <c r="AE90" s="19">
        <v>168.1</v>
      </c>
      <c r="AF90" s="19">
        <v>0</v>
      </c>
    </row>
    <row r="91" spans="1:32" x14ac:dyDescent="0.45">
      <c r="A91" s="6" t="s">
        <v>433</v>
      </c>
      <c r="B91" s="26">
        <v>89</v>
      </c>
      <c r="C91" s="6" t="s">
        <v>58</v>
      </c>
      <c r="D91" s="6">
        <v>6</v>
      </c>
      <c r="E91" s="5" t="s">
        <v>86</v>
      </c>
      <c r="F91" s="5" t="s">
        <v>87</v>
      </c>
      <c r="G91" s="6" t="s">
        <v>22</v>
      </c>
      <c r="H91" s="5" t="s">
        <v>86</v>
      </c>
      <c r="I91" s="5" t="s">
        <v>88</v>
      </c>
      <c r="K91" s="6" t="s">
        <v>22</v>
      </c>
      <c r="L91" s="7" t="s">
        <v>441</v>
      </c>
      <c r="M91" s="7" t="s">
        <v>392</v>
      </c>
      <c r="N91" s="7" t="s">
        <v>392</v>
      </c>
      <c r="O91" s="7" t="s">
        <v>441</v>
      </c>
      <c r="P91" s="7" t="s">
        <v>392</v>
      </c>
      <c r="Q91" s="7" t="s">
        <v>441</v>
      </c>
      <c r="R91" s="5" t="s">
        <v>24</v>
      </c>
      <c r="S91" s="5" t="s">
        <v>422</v>
      </c>
      <c r="T91" s="6">
        <v>2019</v>
      </c>
      <c r="U91" s="6">
        <v>1067</v>
      </c>
      <c r="V91" s="5" t="s">
        <v>26</v>
      </c>
      <c r="W91" s="6">
        <v>2023</v>
      </c>
      <c r="X91" s="6" t="s">
        <v>27</v>
      </c>
      <c r="Y91" s="5" t="s">
        <v>26</v>
      </c>
      <c r="Z91" s="6">
        <v>2023</v>
      </c>
      <c r="AA91" s="5" t="s">
        <v>404</v>
      </c>
      <c r="AB91" s="6">
        <v>2022</v>
      </c>
      <c r="AC91" s="6">
        <v>189.25</v>
      </c>
      <c r="AD91" s="8">
        <f t="shared" si="2"/>
        <v>0</v>
      </c>
      <c r="AE91" s="19">
        <v>162.38999999999999</v>
      </c>
      <c r="AF91" s="19">
        <v>0</v>
      </c>
    </row>
    <row r="92" spans="1:32" x14ac:dyDescent="0.45">
      <c r="A92" s="6" t="s">
        <v>433</v>
      </c>
      <c r="B92" s="26">
        <v>90</v>
      </c>
      <c r="C92" s="6" t="s">
        <v>50</v>
      </c>
      <c r="D92" s="6">
        <v>364</v>
      </c>
      <c r="E92" s="5" t="s">
        <v>197</v>
      </c>
      <c r="F92" s="5" t="s">
        <v>198</v>
      </c>
      <c r="G92" s="6" t="s">
        <v>22</v>
      </c>
      <c r="H92" s="5" t="s">
        <v>199</v>
      </c>
      <c r="I92" s="5" t="s">
        <v>55</v>
      </c>
      <c r="K92" s="6" t="s">
        <v>22</v>
      </c>
      <c r="L92" s="7" t="s">
        <v>392</v>
      </c>
      <c r="M92" s="7" t="s">
        <v>441</v>
      </c>
      <c r="N92" s="7" t="s">
        <v>441</v>
      </c>
      <c r="O92" s="7" t="s">
        <v>441</v>
      </c>
      <c r="P92" s="7" t="s">
        <v>392</v>
      </c>
      <c r="Q92" s="7" t="s">
        <v>441</v>
      </c>
      <c r="R92" s="5" t="s">
        <v>24</v>
      </c>
      <c r="S92" s="5" t="s">
        <v>25</v>
      </c>
      <c r="T92" s="6">
        <v>2020</v>
      </c>
      <c r="U92" s="6">
        <v>1340</v>
      </c>
      <c r="V92" s="5" t="s">
        <v>407</v>
      </c>
      <c r="W92" s="6">
        <v>2021</v>
      </c>
      <c r="X92" s="6" t="s">
        <v>27</v>
      </c>
      <c r="Y92" s="5" t="s">
        <v>26</v>
      </c>
      <c r="Z92" s="6">
        <v>2020</v>
      </c>
      <c r="AA92" s="5" t="s">
        <v>26</v>
      </c>
      <c r="AB92" s="6">
        <v>2020</v>
      </c>
      <c r="AC92" s="6">
        <v>181</v>
      </c>
      <c r="AD92" s="8">
        <f t="shared" si="2"/>
        <v>0</v>
      </c>
      <c r="AE92" s="19">
        <v>157.10000000000002</v>
      </c>
      <c r="AF92" s="19">
        <v>0</v>
      </c>
    </row>
    <row r="93" spans="1:32" x14ac:dyDescent="0.45">
      <c r="A93" s="6" t="s">
        <v>433</v>
      </c>
      <c r="B93" s="26">
        <v>91</v>
      </c>
      <c r="C93" s="6" t="s">
        <v>45</v>
      </c>
      <c r="D93" s="6">
        <v>27</v>
      </c>
      <c r="E93" s="5" t="s">
        <v>336</v>
      </c>
      <c r="F93" s="5" t="s">
        <v>337</v>
      </c>
      <c r="G93" s="6" t="s">
        <v>22</v>
      </c>
      <c r="H93" s="5" t="s">
        <v>338</v>
      </c>
      <c r="I93" s="5" t="s">
        <v>339</v>
      </c>
      <c r="K93" s="6" t="s">
        <v>22</v>
      </c>
      <c r="L93" s="7" t="s">
        <v>392</v>
      </c>
      <c r="M93" s="7" t="s">
        <v>441</v>
      </c>
      <c r="N93" s="7" t="s">
        <v>441</v>
      </c>
      <c r="O93" s="7" t="s">
        <v>441</v>
      </c>
      <c r="P93" s="7" t="s">
        <v>392</v>
      </c>
      <c r="Q93" s="7" t="s">
        <v>441</v>
      </c>
      <c r="R93" s="5" t="s">
        <v>270</v>
      </c>
      <c r="S93" s="5" t="s">
        <v>40</v>
      </c>
      <c r="T93" s="6">
        <v>2022</v>
      </c>
      <c r="U93" s="6">
        <v>1416</v>
      </c>
      <c r="V93" s="5" t="s">
        <v>270</v>
      </c>
      <c r="W93" s="6">
        <v>2023</v>
      </c>
      <c r="X93" s="6" t="s">
        <v>27</v>
      </c>
      <c r="Y93" s="5" t="s">
        <v>270</v>
      </c>
      <c r="Z93" s="6">
        <v>2023</v>
      </c>
      <c r="AA93" s="5" t="s">
        <v>270</v>
      </c>
      <c r="AB93" s="6">
        <v>2023</v>
      </c>
      <c r="AC93" s="6">
        <v>180</v>
      </c>
      <c r="AD93" s="8">
        <f t="shared" si="2"/>
        <v>0</v>
      </c>
      <c r="AE93" s="9">
        <v>175.3</v>
      </c>
      <c r="AF93" s="19">
        <v>0</v>
      </c>
    </row>
    <row r="94" spans="1:32" x14ac:dyDescent="0.45">
      <c r="A94" s="6" t="s">
        <v>433</v>
      </c>
      <c r="B94" s="26">
        <v>92</v>
      </c>
      <c r="C94" s="6" t="s">
        <v>50</v>
      </c>
      <c r="D94" s="6">
        <v>332</v>
      </c>
      <c r="E94" s="5" t="s">
        <v>379</v>
      </c>
      <c r="F94" s="5" t="s">
        <v>380</v>
      </c>
      <c r="G94" s="6" t="s">
        <v>22</v>
      </c>
      <c r="H94" s="5" t="s">
        <v>381</v>
      </c>
      <c r="I94" s="5" t="s">
        <v>382</v>
      </c>
      <c r="K94" s="6" t="s">
        <v>22</v>
      </c>
      <c r="L94" s="7" t="s">
        <v>441</v>
      </c>
      <c r="M94" s="7" t="s">
        <v>441</v>
      </c>
      <c r="N94" s="7" t="s">
        <v>441</v>
      </c>
      <c r="O94" s="7" t="s">
        <v>441</v>
      </c>
      <c r="P94" s="7" t="s">
        <v>392</v>
      </c>
      <c r="Q94" s="7" t="s">
        <v>441</v>
      </c>
      <c r="R94" s="5" t="s">
        <v>270</v>
      </c>
      <c r="S94" s="5" t="s">
        <v>35</v>
      </c>
      <c r="T94" s="6">
        <v>2012</v>
      </c>
      <c r="U94" s="6">
        <v>1108</v>
      </c>
      <c r="V94" s="5" t="s">
        <v>407</v>
      </c>
      <c r="W94" s="6">
        <v>2019</v>
      </c>
      <c r="X94" s="6" t="s">
        <v>27</v>
      </c>
      <c r="Y94" s="5" t="s">
        <v>407</v>
      </c>
      <c r="Z94" s="6">
        <v>2019</v>
      </c>
      <c r="AA94" s="5" t="s">
        <v>407</v>
      </c>
      <c r="AB94" s="6">
        <v>2023</v>
      </c>
      <c r="AC94" s="6">
        <v>188.2</v>
      </c>
      <c r="AD94" s="8">
        <f t="shared" si="2"/>
        <v>0</v>
      </c>
      <c r="AE94" s="19">
        <v>165.4</v>
      </c>
      <c r="AF94" s="19">
        <v>0</v>
      </c>
    </row>
    <row r="95" spans="1:32" x14ac:dyDescent="0.45">
      <c r="A95" s="6" t="s">
        <v>433</v>
      </c>
      <c r="B95" s="26">
        <v>93</v>
      </c>
      <c r="C95" s="6" t="s">
        <v>127</v>
      </c>
      <c r="D95" s="6">
        <v>637</v>
      </c>
      <c r="E95" s="5" t="s">
        <v>128</v>
      </c>
      <c r="F95" s="5" t="s">
        <v>129</v>
      </c>
      <c r="G95" s="6" t="s">
        <v>22</v>
      </c>
      <c r="H95" s="5" t="s">
        <v>134</v>
      </c>
      <c r="I95" s="5" t="s">
        <v>135</v>
      </c>
      <c r="K95" s="6" t="s">
        <v>22</v>
      </c>
      <c r="L95" s="7" t="s">
        <v>441</v>
      </c>
      <c r="M95" s="7" t="s">
        <v>441</v>
      </c>
      <c r="N95" s="7" t="s">
        <v>441</v>
      </c>
      <c r="O95" s="7" t="s">
        <v>441</v>
      </c>
      <c r="P95" s="7" t="s">
        <v>392</v>
      </c>
      <c r="Q95" s="7" t="s">
        <v>441</v>
      </c>
      <c r="R95" s="5" t="s">
        <v>264</v>
      </c>
      <c r="S95" s="5" t="s">
        <v>265</v>
      </c>
      <c r="T95" s="6">
        <v>2017</v>
      </c>
      <c r="U95" s="6">
        <v>836</v>
      </c>
      <c r="V95" s="5" t="s">
        <v>264</v>
      </c>
      <c r="W95" s="6">
        <v>2023</v>
      </c>
      <c r="X95" s="6" t="s">
        <v>400</v>
      </c>
      <c r="Y95" s="5" t="s">
        <v>264</v>
      </c>
      <c r="Z95" s="6">
        <v>2023</v>
      </c>
      <c r="AA95" s="5" t="s">
        <v>264</v>
      </c>
      <c r="AB95" s="6">
        <v>2023</v>
      </c>
      <c r="AC95" s="6">
        <v>182.9</v>
      </c>
      <c r="AD95" s="8">
        <f t="shared" si="2"/>
        <v>0</v>
      </c>
      <c r="AE95" s="19">
        <v>173.9</v>
      </c>
      <c r="AF95" s="19">
        <v>0</v>
      </c>
    </row>
    <row r="96" spans="1:32" x14ac:dyDescent="0.45">
      <c r="A96" s="6" t="s">
        <v>433</v>
      </c>
      <c r="B96" s="26">
        <v>94</v>
      </c>
      <c r="C96" s="6" t="s">
        <v>127</v>
      </c>
      <c r="D96" s="6">
        <v>535</v>
      </c>
      <c r="E96" s="5" t="s">
        <v>332</v>
      </c>
      <c r="F96" s="5" t="s">
        <v>333</v>
      </c>
      <c r="G96" s="6" t="s">
        <v>22</v>
      </c>
      <c r="H96" s="5" t="s">
        <v>334</v>
      </c>
      <c r="I96" s="5" t="s">
        <v>335</v>
      </c>
      <c r="K96" s="6" t="s">
        <v>22</v>
      </c>
      <c r="L96" s="7" t="s">
        <v>441</v>
      </c>
      <c r="M96" s="7" t="s">
        <v>441</v>
      </c>
      <c r="N96" s="7" t="s">
        <v>441</v>
      </c>
      <c r="O96" s="7" t="s">
        <v>441</v>
      </c>
      <c r="P96" s="7" t="s">
        <v>392</v>
      </c>
      <c r="Q96" s="7" t="s">
        <v>441</v>
      </c>
      <c r="R96" s="5" t="s">
        <v>264</v>
      </c>
      <c r="S96" s="5" t="s">
        <v>265</v>
      </c>
      <c r="T96" s="6">
        <v>2010</v>
      </c>
      <c r="U96" s="6">
        <v>6</v>
      </c>
      <c r="V96" s="5" t="s">
        <v>406</v>
      </c>
      <c r="W96" s="6">
        <v>2023</v>
      </c>
      <c r="X96" s="6" t="s">
        <v>27</v>
      </c>
      <c r="Y96" s="5" t="s">
        <v>406</v>
      </c>
      <c r="Z96" s="6">
        <v>2023</v>
      </c>
      <c r="AA96" s="5" t="s">
        <v>406</v>
      </c>
      <c r="AB96" s="6">
        <v>2023</v>
      </c>
      <c r="AC96" s="6">
        <v>194</v>
      </c>
      <c r="AD96" s="8">
        <f t="shared" si="2"/>
        <v>0</v>
      </c>
      <c r="AE96" s="19">
        <v>165.9</v>
      </c>
      <c r="AF96" s="19">
        <v>0</v>
      </c>
    </row>
    <row r="97" spans="1:32" x14ac:dyDescent="0.45">
      <c r="A97" s="6" t="s">
        <v>433</v>
      </c>
      <c r="B97" s="26">
        <v>95</v>
      </c>
      <c r="C97" s="6" t="s">
        <v>50</v>
      </c>
      <c r="D97" s="6">
        <v>353</v>
      </c>
      <c r="E97" s="5" t="s">
        <v>76</v>
      </c>
      <c r="F97" s="5" t="s">
        <v>77</v>
      </c>
      <c r="G97" s="6" t="s">
        <v>22</v>
      </c>
      <c r="H97" s="5" t="s">
        <v>78</v>
      </c>
      <c r="I97" s="5" t="s">
        <v>79</v>
      </c>
      <c r="K97" s="6" t="s">
        <v>224</v>
      </c>
      <c r="L97" s="7" t="s">
        <v>441</v>
      </c>
      <c r="M97" s="7" t="s">
        <v>441</v>
      </c>
      <c r="N97" s="7" t="s">
        <v>441</v>
      </c>
      <c r="O97" s="7" t="s">
        <v>441</v>
      </c>
      <c r="P97" s="7" t="s">
        <v>441</v>
      </c>
      <c r="Q97" s="7" t="s">
        <v>392</v>
      </c>
      <c r="R97" s="5" t="s">
        <v>399</v>
      </c>
      <c r="S97" s="5" t="s">
        <v>36</v>
      </c>
      <c r="T97" s="6">
        <v>2019</v>
      </c>
      <c r="U97" s="6">
        <v>1196</v>
      </c>
      <c r="V97" s="5" t="s">
        <v>406</v>
      </c>
      <c r="W97" s="6">
        <v>2021</v>
      </c>
      <c r="X97" s="6" t="s">
        <v>27</v>
      </c>
      <c r="Y97" s="5" t="s">
        <v>406</v>
      </c>
      <c r="Z97" s="6">
        <v>2021</v>
      </c>
      <c r="AA97" s="5" t="s">
        <v>406</v>
      </c>
      <c r="AB97" s="6">
        <v>2019</v>
      </c>
      <c r="AC97" s="6">
        <v>181.5</v>
      </c>
      <c r="AD97" s="8">
        <f t="shared" si="2"/>
        <v>0</v>
      </c>
      <c r="AE97" s="19">
        <v>142.69999999999999</v>
      </c>
      <c r="AF97" s="25">
        <v>2.1500000000000057</v>
      </c>
    </row>
    <row r="98" spans="1:32" x14ac:dyDescent="0.45">
      <c r="A98" s="6" t="s">
        <v>433</v>
      </c>
      <c r="B98" s="26">
        <v>96</v>
      </c>
      <c r="C98" s="6" t="s">
        <v>44</v>
      </c>
      <c r="D98" s="6">
        <v>993</v>
      </c>
      <c r="E98" s="5" t="s">
        <v>166</v>
      </c>
      <c r="F98" s="5" t="s">
        <v>167</v>
      </c>
      <c r="G98" s="6" t="s">
        <v>22</v>
      </c>
      <c r="H98" s="5" t="s">
        <v>168</v>
      </c>
      <c r="I98" s="5" t="s">
        <v>169</v>
      </c>
      <c r="K98" s="6" t="s">
        <v>22</v>
      </c>
      <c r="L98" s="7" t="s">
        <v>392</v>
      </c>
      <c r="M98" s="7" t="s">
        <v>441</v>
      </c>
      <c r="N98" s="7" t="s">
        <v>441</v>
      </c>
      <c r="O98" s="7" t="s">
        <v>441</v>
      </c>
      <c r="P98" s="7" t="s">
        <v>392</v>
      </c>
      <c r="Q98" s="7" t="s">
        <v>441</v>
      </c>
      <c r="R98" s="5" t="s">
        <v>270</v>
      </c>
      <c r="S98" s="5" t="s">
        <v>40</v>
      </c>
      <c r="T98" s="6">
        <v>2021</v>
      </c>
      <c r="U98" s="6">
        <v>1278</v>
      </c>
      <c r="V98" s="5" t="s">
        <v>270</v>
      </c>
      <c r="W98" s="6">
        <v>2021</v>
      </c>
      <c r="X98" s="6" t="s">
        <v>27</v>
      </c>
      <c r="Y98" s="5" t="s">
        <v>270</v>
      </c>
      <c r="Z98" s="6">
        <v>2021</v>
      </c>
      <c r="AA98" s="5" t="s">
        <v>270</v>
      </c>
      <c r="AB98" s="6">
        <v>2021</v>
      </c>
      <c r="AC98" s="6">
        <v>179.05</v>
      </c>
      <c r="AD98" s="8">
        <f t="shared" si="2"/>
        <v>0.94999999999998863</v>
      </c>
      <c r="AE98" s="19">
        <v>154.30000000000001</v>
      </c>
      <c r="AF98" s="19">
        <v>0</v>
      </c>
    </row>
    <row r="99" spans="1:32" x14ac:dyDescent="0.45">
      <c r="A99" s="6" t="s">
        <v>433</v>
      </c>
      <c r="B99" s="26">
        <v>97</v>
      </c>
      <c r="C99" s="6" t="s">
        <v>50</v>
      </c>
      <c r="D99" s="6">
        <v>309</v>
      </c>
      <c r="E99" s="5" t="s">
        <v>292</v>
      </c>
      <c r="F99" s="5" t="s">
        <v>286</v>
      </c>
      <c r="G99" s="6" t="s">
        <v>22</v>
      </c>
      <c r="H99" s="5" t="s">
        <v>293</v>
      </c>
      <c r="I99" s="5" t="s">
        <v>294</v>
      </c>
      <c r="K99" s="6" t="s">
        <v>22</v>
      </c>
      <c r="L99" s="7" t="s">
        <v>441</v>
      </c>
      <c r="M99" s="7" t="s">
        <v>441</v>
      </c>
      <c r="N99" s="7" t="s">
        <v>441</v>
      </c>
      <c r="O99" s="7" t="s">
        <v>441</v>
      </c>
      <c r="P99" s="7" t="s">
        <v>392</v>
      </c>
      <c r="Q99" s="7" t="s">
        <v>441</v>
      </c>
      <c r="R99" s="5" t="s">
        <v>24</v>
      </c>
      <c r="S99" s="5" t="s">
        <v>280</v>
      </c>
      <c r="T99" s="6">
        <v>2014</v>
      </c>
      <c r="U99" s="6">
        <v>914</v>
      </c>
      <c r="V99" s="5" t="s">
        <v>26</v>
      </c>
      <c r="W99" s="6">
        <v>2014</v>
      </c>
      <c r="X99" s="6" t="s">
        <v>27</v>
      </c>
      <c r="Y99" s="5" t="s">
        <v>26</v>
      </c>
      <c r="Z99" s="6">
        <v>2014</v>
      </c>
      <c r="AA99" s="5" t="s">
        <v>26</v>
      </c>
      <c r="AB99" s="6">
        <v>2014</v>
      </c>
      <c r="AC99" s="6">
        <v>185.9</v>
      </c>
      <c r="AD99" s="8">
        <f t="shared" ref="AD99" si="3">IF(AC99&gt;180,0,IF(AC99&gt;0,180-AC99," "))</f>
        <v>0</v>
      </c>
      <c r="AE99" s="19">
        <v>193</v>
      </c>
      <c r="AF99" s="19">
        <v>0</v>
      </c>
    </row>
    <row r="100" spans="1:32" x14ac:dyDescent="0.45">
      <c r="C100" s="6"/>
      <c r="D100" s="6"/>
      <c r="G100" s="6"/>
      <c r="K100" s="6"/>
      <c r="L100" s="6"/>
      <c r="M100" s="6"/>
      <c r="N100" s="7"/>
      <c r="O100" s="7"/>
      <c r="P100" s="7"/>
      <c r="Q100" s="7"/>
      <c r="AD100" s="8"/>
      <c r="AE100" s="8"/>
      <c r="AF100" s="8"/>
    </row>
    <row r="101" spans="1:32" ht="14.65" thickBot="1" x14ac:dyDescent="0.5">
      <c r="A101" s="13"/>
      <c r="B101" s="13"/>
      <c r="C101" s="16">
        <f>COUNTA(C$3:C100)</f>
        <v>97</v>
      </c>
      <c r="D101" s="13"/>
      <c r="E101" s="13"/>
      <c r="F101" s="13"/>
      <c r="G101" s="13"/>
      <c r="H101" s="13"/>
      <c r="I101" s="13"/>
      <c r="J101" s="13"/>
      <c r="K101" s="13"/>
      <c r="L101" s="16">
        <f>COUNTIF(L$3:L100,"Yes")</f>
        <v>20</v>
      </c>
      <c r="M101" s="16">
        <f>COUNTIF(M$3:M100,"Yes")</f>
        <v>4</v>
      </c>
      <c r="N101" s="16">
        <f>COUNTIF(N$3:N100,"Yes")</f>
        <v>18</v>
      </c>
      <c r="O101" s="16">
        <f>COUNTIF(O$3:O100,"Yes")</f>
        <v>0</v>
      </c>
      <c r="P101" s="16">
        <f>COUNTIF(P$3:P100,"Yes")</f>
        <v>76</v>
      </c>
      <c r="Q101" s="16">
        <f>COUNTIF(Q$3:Q100,"Yes")</f>
        <v>21</v>
      </c>
      <c r="R101" s="13"/>
      <c r="S101" s="13"/>
      <c r="T101" s="14"/>
      <c r="U101" s="14"/>
      <c r="V101" s="13"/>
      <c r="W101" s="14"/>
      <c r="X101" s="14"/>
      <c r="Y101" s="13"/>
      <c r="Z101" s="14"/>
      <c r="AA101" s="13"/>
      <c r="AB101" s="16"/>
      <c r="AC101" s="21"/>
      <c r="AD101" s="15"/>
      <c r="AE101" s="21"/>
      <c r="AF101" s="21"/>
    </row>
    <row r="102" spans="1:32" ht="14.65" thickTop="1" x14ac:dyDescent="0.45">
      <c r="C102" s="7"/>
      <c r="F102" s="28" t="s">
        <v>435</v>
      </c>
      <c r="L102" s="17">
        <f t="shared" ref="L102:Q102" si="4">L101/$C101</f>
        <v>0.20618556701030927</v>
      </c>
      <c r="M102" s="17">
        <f t="shared" si="4"/>
        <v>4.1237113402061855E-2</v>
      </c>
      <c r="N102" s="17">
        <f t="shared" si="4"/>
        <v>0.18556701030927836</v>
      </c>
      <c r="O102" s="17">
        <f t="shared" si="4"/>
        <v>0</v>
      </c>
      <c r="P102" s="17">
        <f t="shared" si="4"/>
        <v>0.78350515463917525</v>
      </c>
      <c r="Q102" s="17">
        <f t="shared" si="4"/>
        <v>0.21649484536082475</v>
      </c>
      <c r="AB102" s="7"/>
      <c r="AC102" s="23"/>
      <c r="AE102" s="23"/>
      <c r="AF102" s="23"/>
    </row>
    <row r="103" spans="1:32" x14ac:dyDescent="0.45">
      <c r="C103" s="7"/>
      <c r="F103" s="28" t="s">
        <v>436</v>
      </c>
      <c r="L103" s="7"/>
      <c r="M103" s="7"/>
      <c r="N103" s="7"/>
      <c r="O103" s="7"/>
      <c r="P103" s="7"/>
      <c r="Q103" s="7"/>
      <c r="AB103" s="24">
        <f>MAX(AB$3:AB$100)</f>
        <v>2023</v>
      </c>
      <c r="AC103" s="23">
        <f>MAX(AC$3:AC$100)</f>
        <v>196.7</v>
      </c>
      <c r="AE103" s="7">
        <f>MAX(AE$3:AE$100)</f>
        <v>193</v>
      </c>
      <c r="AF103" s="27">
        <f>MAX(AF$3:AF100)</f>
        <v>6.25</v>
      </c>
    </row>
    <row r="104" spans="1:32" x14ac:dyDescent="0.45">
      <c r="C104" s="7"/>
      <c r="F104" s="28" t="s">
        <v>437</v>
      </c>
      <c r="L104" s="7"/>
      <c r="M104" s="7"/>
      <c r="N104" s="7"/>
      <c r="O104" s="7"/>
      <c r="P104" s="7"/>
      <c r="Q104" s="7"/>
      <c r="AB104" s="23">
        <f>AVERAGE(AB$3:AB$100)</f>
        <v>2021.5979381443299</v>
      </c>
      <c r="AC104" s="23">
        <f>AVERAGE(AC$3:AC$100)</f>
        <v>182.38680412371139</v>
      </c>
      <c r="AE104" s="23">
        <f>AVERAGE(AE$3:AE$100)</f>
        <v>160.70340206185563</v>
      </c>
      <c r="AF104" s="29">
        <f>SUM(AF3:AF100)/8</f>
        <v>2.2312500000000028</v>
      </c>
    </row>
    <row r="105" spans="1:32" x14ac:dyDescent="0.45">
      <c r="F105" s="28" t="s">
        <v>438</v>
      </c>
      <c r="G105" s="22"/>
      <c r="K105" s="22"/>
      <c r="AB105" s="24">
        <f>MEDIAN(AB$3:AB$100)</f>
        <v>2023</v>
      </c>
      <c r="AC105" s="23">
        <f>MEDIAN(AC$3:AC$100)</f>
        <v>181.8</v>
      </c>
      <c r="AE105" s="23">
        <f>MEDIAN(AE$3:AE$100)</f>
        <v>158.69999999999999</v>
      </c>
    </row>
    <row r="106" spans="1:32" x14ac:dyDescent="0.45">
      <c r="F106" s="28" t="s">
        <v>439</v>
      </c>
      <c r="G106" s="22"/>
      <c r="K106" s="22"/>
      <c r="AB106" s="24">
        <f>MIN(AB$3:AB$100)</f>
        <v>2012</v>
      </c>
      <c r="AC106" s="23">
        <f>MIN(AC$3:AC$100)</f>
        <v>173</v>
      </c>
      <c r="AE106" s="7">
        <f>MIN(AE$3:AE$100)</f>
        <v>136.89999999999998</v>
      </c>
    </row>
    <row r="107" spans="1:32" x14ac:dyDescent="0.45">
      <c r="F107" s="28"/>
      <c r="G107" s="22"/>
      <c r="K107" s="22"/>
      <c r="AB107" s="24"/>
      <c r="AC107" s="23"/>
      <c r="AD107" s="28"/>
      <c r="AE107" s="7"/>
    </row>
  </sheetData>
  <mergeCells count="9">
    <mergeCell ref="V1:AB1"/>
    <mergeCell ref="AC1:AD1"/>
    <mergeCell ref="AE1:AF1"/>
    <mergeCell ref="A1:B1"/>
    <mergeCell ref="C1:D1"/>
    <mergeCell ref="E1:G1"/>
    <mergeCell ref="H1:K1"/>
    <mergeCell ref="L1:Q1"/>
    <mergeCell ref="R1:U1"/>
  </mergeCells>
  <printOptions gridLines="1"/>
  <pageMargins left="0.45" right="0.45" top="0.75" bottom="0.75" header="0.3" footer="0.3"/>
  <pageSetup scale="75" orientation="landscape" r:id="rId1"/>
  <colBreaks count="1" manualBreakCount="1">
    <brk id="2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to Publish</vt:lpstr>
      <vt:lpstr>'Data to Publish'!Print_Area</vt:lpstr>
      <vt:lpstr>'Data to Publish'!Print_Titles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 Stroebel</cp:lastModifiedBy>
  <cp:lastPrinted>2024-08-30T01:37:01Z</cp:lastPrinted>
  <dcterms:created xsi:type="dcterms:W3CDTF">2023-07-19T06:49:48Z</dcterms:created>
  <dcterms:modified xsi:type="dcterms:W3CDTF">2024-08-30T01:40:13Z</dcterms:modified>
</cp:coreProperties>
</file>